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990" activeTab="1"/>
  </bookViews>
  <sheets>
    <sheet name="总表" sheetId="2" r:id="rId1"/>
    <sheet name="清单" sheetId="1" r:id="rId2"/>
    <sheet name="Sheet3" sheetId="3" r:id="rId3"/>
  </sheets>
  <definedNames>
    <definedName name="_xlnm.Print_Titles" localSheetId="1">清单!$1:$3</definedName>
    <definedName name="_xlnm._FilterDatabase" localSheetId="1" hidden="1">清单!$A$3:$IN$67</definedName>
    <definedName name="_xlnm.Print_Titles" localSheetId="0">总表!$1:$3</definedName>
  </definedNames>
  <calcPr calcId="144525"/>
</workbook>
</file>

<file path=xl/sharedStrings.xml><?xml version="1.0" encoding="utf-8"?>
<sst xmlns="http://schemas.openxmlformats.org/spreadsheetml/2006/main" count="435" uniqueCount="230">
  <si>
    <t>岚皋县2020年第三批脱贫攻坚项目建设计划表</t>
  </si>
  <si>
    <t>序号</t>
  </si>
  <si>
    <t>项目类别及名称</t>
  </si>
  <si>
    <t>镇</t>
  </si>
  <si>
    <t>村</t>
  </si>
  <si>
    <t>建设
性质</t>
  </si>
  <si>
    <t>建设内容及规模</t>
  </si>
  <si>
    <t>投资计划（万元）</t>
  </si>
  <si>
    <t>直接受益
贫困人口</t>
  </si>
  <si>
    <t>受益
总人口</t>
  </si>
  <si>
    <t>完成
时限</t>
  </si>
  <si>
    <t>责任
单位</t>
  </si>
  <si>
    <t>备注</t>
  </si>
  <si>
    <t>合计</t>
  </si>
  <si>
    <t>财政涉农
整合资金</t>
  </si>
  <si>
    <t>财政专项
扶贫资金</t>
  </si>
  <si>
    <t>部门资金</t>
  </si>
  <si>
    <t>其它资金</t>
  </si>
  <si>
    <t>企业或贫困
户自筹资金</t>
  </si>
  <si>
    <t>户数</t>
  </si>
  <si>
    <t>人数</t>
  </si>
  <si>
    <t>完成时限</t>
  </si>
  <si>
    <t>责任单位</t>
  </si>
  <si>
    <t>合计（36个）</t>
  </si>
  <si>
    <t>一</t>
  </si>
  <si>
    <t>水利设施（13个）</t>
  </si>
  <si>
    <t>（一）</t>
  </si>
  <si>
    <t>农村安全饮水“补短板”项目（12个）</t>
  </si>
  <si>
    <t>农村安全饮水“补短板”项目12个；</t>
  </si>
  <si>
    <t>城关镇农村安全饮水“补短板”项目</t>
  </si>
  <si>
    <t>城关镇</t>
  </si>
  <si>
    <t>春光村、爱国村、茅坪村、新春村、耳扒村、联春村、</t>
  </si>
  <si>
    <t>改造+新建</t>
  </si>
  <si>
    <t>春光村：一组管道包管及掩埋，三组新建过滤池1座；
爱国村：一组采用c20毛石砼埋设河床段输水管道180米；
茅坪村：一组消毒房周边安装网围栏100米；
新春村：六组新修过滤池1座；
耳扒村：九组新修蓄水池1座，更换抽水泵1台；
联春村：七八组新修拦水坝1座、蓄水池1座。</t>
  </si>
  <si>
    <t>5月底</t>
  </si>
  <si>
    <t>水利局</t>
  </si>
  <si>
    <t>四季镇农村安全饮水“补短板”项目</t>
  </si>
  <si>
    <t>四季镇</t>
  </si>
  <si>
    <t>木竹村、天坪村、竹园村</t>
  </si>
  <si>
    <t>木竹村：五组小沟新建集水井1座、防洪导墙、坝基处理，四组大沟明渠加高、新建沉砂池1座、更换引水管道，一组朱家湾新建拦水坝1座、明渠、沉砂池、DN*32管道1200米；
天坪村：二组安置点外侧沟（陈章耀侧面）新建拦水坝1座、明渠5米；
竹园村：五组新建取水口1处、DN*63引水管道100米，石窝口新建拦水坝1座、明渠4米、沉砂池1个。丁家坪新建取水口1处、蓄水池1口，引水管道3000米</t>
  </si>
  <si>
    <t>佐龙镇农村安全饮水“补短板”项目</t>
  </si>
  <si>
    <t>佐龙镇</t>
  </si>
  <si>
    <t>蜡烛村、明星村、塔元村、远景村、佐龙村、长春村、花坝村、正沟村</t>
  </si>
  <si>
    <t>蜡烛村：老鹰沟增加φ50管道600米，连接上端高位灌溉蓄水池；
明星村：四组（通草沟）提高取水口位置新建取水坝1座，配备φ50管道300米，扩大溢流口并更换溢流管道；
塔元村：明星村水沟口池顶新增消毒设施，新建蓄水池1座，增大过滤池溢流管道，并对谢家院子背后外漏部分进行包裹；
塔元村：狮子庙沟现浇蓄水池盖板1块，新建过滤池、明涵、取水口1处；
远景村：三、五组饮水（江四方沟）提高取水口位置，新建拦水坝1座、过滤池增加溢流口；
佐龙村：三组（田家湾）改造池子的进水出管网，并包裹及掩埋；
远景村：八湾梁饮水（岚沟梁水井）新建集水井1座，5立方米蓄水池1座；
长春村:六组（观音沟）新建蓄水池1座，更换老化渗漏的主管道φ75管道3000米、25管道1500米,九组（桂溪沟）更换φ50管道500米；
花坝村：雪溪沟新建蓄水池1座；
杜坝村：一、二、五组（大楠木沟）新建蓄水池1座，φ75管道300米。
正沟村：新建水厂围墙60米。</t>
  </si>
  <si>
    <t>孟石岭镇农村安全饮水“补短板”项目</t>
  </si>
  <si>
    <t>孟石岭镇</t>
  </si>
  <si>
    <t>易坪村、丰坪村、武学村、田坝村、丰景村、前进村、草坪村</t>
  </si>
  <si>
    <t>易坪村：新建取水口1处、过滤蓄水池1座；
丰坪村：新建取水口1处、过滤蓄水池1座；
武学村：新建取水口1处、过滤蓄水池1座，更换闸阀、加装盖板；
草坪村：新建取水口1处、新建过滤蓄水池1座；
前进村：修复蓄水池1座、新建蓄水池1座；
田坝村：田坝六组黄沙排取水口修复；
丰景村：七组取水口、更换管道500米。</t>
  </si>
  <si>
    <t>南宫山镇农村安全饮水“补短板”项目</t>
  </si>
  <si>
    <t>南宫山镇</t>
  </si>
  <si>
    <t>西河村、佘梁村、双岭村、天池村</t>
  </si>
  <si>
    <t>西河村：新建取水口3处、过滤蓄水池3座，新建慢滤池1座；
佘梁村：新建取水口2处、过滤蓄水池3座、管道4000米；
双岭村：六组安置点新建取水口1处、修复蓄水池1处；
天池村：新建取水口1处。</t>
  </si>
  <si>
    <t>蔺河镇农村安全饮水“补短板”项目</t>
  </si>
  <si>
    <t>蔺河镇</t>
  </si>
  <si>
    <t>棋盘村、新建村、茶园村、和平村、草垭村。</t>
  </si>
  <si>
    <t>新建村：三组更换φ50PVC管道100米、维修改造蓄水池及取水口，四组更换φ50管道2500米；
茶园村：九组新建蓄水池1座、过滤池1座、修补老化明涵，二组改造引水口2处，七组维修坝基；
和平村：二组改造取水口1座，三组更换阀门，维修改造老蓄水池；
棋盘村：50立方米蓄水池旁边增加溢流管、新建支护墩1座；
草垭村：三组更换φ40管道3000米。</t>
  </si>
  <si>
    <t>滔河镇农村安全饮水“补短板”项目</t>
  </si>
  <si>
    <t>滔河镇</t>
  </si>
  <si>
    <t>车坪村、长滩村、兴隆村、漆扒村、葵花村。</t>
  </si>
  <si>
    <t>车坪村：三组新建集水井1座、蓄水池1座；
长滩村：六组更换φ50管道2500米，五组维修蓄水池、做防渗处理；
兴隆村：六组新建蓄水池1座；
漆扒村：三组维修蓄水池1座、做防渗处理；
葵花村：五组台子上新建蓄水池1座，三组新建蓄水池1座。</t>
  </si>
  <si>
    <t>石门镇农村安全饮水“补短板”项目</t>
  </si>
  <si>
    <t>石门镇</t>
  </si>
  <si>
    <t>兴坪村、小沟村、平安村、老鸭村、芙蓉村</t>
  </si>
  <si>
    <t>兴坪村：二组高家湾取水口改造提升、新建过滤蓄水池1座；
小沟村：四组改造取水口1处、新建过滤蓄水池1座；
平安村：改造取水口1处、新建过滤蓄水池1座、更换排污阀、增设阀门井；
老鸭村：新建蓄水池1座；
芙蓉村：四组增设溢流管。</t>
  </si>
  <si>
    <t>民主镇农村安全饮水“补短板”项目</t>
  </si>
  <si>
    <t>民主镇</t>
  </si>
  <si>
    <t>银盘村、枣树村、新风村、银米村、田湾村、兰家坝村、红星村、德胜村</t>
  </si>
  <si>
    <t>银盘村：六组茨沟瓦厂湾建防洪导墙3米，坝及明渠修复，引水管道30米，新建20m³过滤蓄水池及配套设施，配水管道增加排污阀；
先进村：五、六组新建集水井1处，过滤蓄水池1座及配套设施；
枣树村：二组斑竹涧更换蓄水池盖板，滤料0.5m³， 四组三星湾更换引水明渠盖板，滤料0.5m³；
新风村：二组洪沟湾更换PEDN*32管道400米；
银米村：一组王家梁蓄水池顶塌方清理50m³，盖板修复；
田湾村：三组上戴家沟坝基修复；
兰家坝村：五组殿坡坝体防渗处理及其他组盖板等配套设施；
红星村：六组黄家湾新建取水口1处，蓄水池1座，PEDN*32管道1000米，一组叫花洞取水口及蓄水池修复；
德胜村：五组石梁子沟新建取水口1处，过滤池1座，10m³蓄水池1座，PEDN*50管道3000米。</t>
  </si>
  <si>
    <t>大道河镇农村安全饮水“补短板”项目</t>
  </si>
  <si>
    <t>大道河镇</t>
  </si>
  <si>
    <t>淳风村、月池台村</t>
  </si>
  <si>
    <t>淳风村：五、六组更换DN40管道1000米；
月池台村：三组DN50管米道400，二组及茶农村三组建取水口、明渠、蓄水池1座。</t>
  </si>
  <si>
    <t>堰门镇农村安全饮水“补短板”项目</t>
  </si>
  <si>
    <t>堰门镇</t>
  </si>
  <si>
    <t>进步村、瑞金村、团员村、中武村、隆兴村、堰门村、长征村</t>
  </si>
  <si>
    <t>进步村：四组拦水坝基础加固，引水管道包管，蓄水池维修；
瑞金村：一组蒙家湾新修拦水坝1座、过滤蓄水池1座、更换管道1000米，洞子湾新修拦水坝1座、过滤蓄水池1座、更换管道600米，二组新修蓄水池1座；
团员村：四组新修阀门井，拦水坝基础加固；六组更换DN110引水管道30米及管件；
中武村：三组30米包管，四组拦水坝基础加固、新修阀门井1座，蓄水池管道包管；
隆兴村：改造取水泉室1处，新建蓄水池1座；二三组坝上游做拦挡墙1处，更换DN40管道300米；
堰门村：一组曾家湾拦水坝改造1处，姚家湾拦水坝改造1处，三组更换滤料；
长征村：蓄水池顶增设安全防护网100米，三组关门石新建过滤蓄水池1座。</t>
  </si>
  <si>
    <t>官元镇农村安全饮水“补短板”项目</t>
  </si>
  <si>
    <t>官元镇</t>
  </si>
  <si>
    <t>龙洞村、陈耳村、团兴村、二郎村、古家村、龙板营村</t>
  </si>
  <si>
    <t>龙洞村：十组（张家屋场）新修拦水坝1座、过滤池1座、增加减压阀1个、管道1700米，十一组简沟湾新建过滤池1座，加设拦污栅，一组香菌扒更换管道800米，五六组采用灌溉设施供水，增加DN40管道500米，DN20管道300米，新修阀门井1座；一组供水主管道埋设处理；
陈耳村：新修阀门井2座，三组更换引水明渠盖板；
团兴村：一二组新建取水口1处，过滤蓄水池1座，管道2000米，四组改造拦水坝1处，新修引水明渠1处，二、三组新建阀门井4座，引水明渠2处，更换过滤池盖板及滤料、排气阀；
二郎村：处理输配水管道；
古家村：三组新修过滤池1座，加固引水泉室1处；
龙板营村：三组改造取水口1处，明水明渠1处。</t>
  </si>
  <si>
    <t>（二）</t>
  </si>
  <si>
    <t>其他水利设施（1个）</t>
  </si>
  <si>
    <t>灌溉修复工程1处</t>
  </si>
  <si>
    <t>龙洞村灌溉修复工程</t>
  </si>
  <si>
    <t>龙洞村</t>
  </si>
  <si>
    <t>改建</t>
  </si>
  <si>
    <t>新建蓄水池2口，铺设管道450米</t>
  </si>
  <si>
    <t>二</t>
  </si>
  <si>
    <t>安全住房（2个）</t>
  </si>
  <si>
    <t>贫困户住房巩固提升（1个）</t>
  </si>
  <si>
    <t>巩固提升贫困户住房48户，其中D级12户；</t>
  </si>
  <si>
    <t>城关镇贫困户住房巩固提升</t>
  </si>
  <si>
    <t>爱国村、耳扒村、茅坪村</t>
  </si>
  <si>
    <t>新建及改建</t>
  </si>
  <si>
    <t>巩固提升贫困户住房7户(D级3户)，其中爱国村5户（D级3户），耳扒村1户，茅坪村1户</t>
  </si>
  <si>
    <t>住建局</t>
  </si>
  <si>
    <t>官元镇贫困户住房巩固提升</t>
  </si>
  <si>
    <t>二郎村、龙洞村</t>
  </si>
  <si>
    <t>巩固提升贫困户住房4户，其中二郎村3户，龙洞村1户</t>
  </si>
  <si>
    <t>民主镇贫困户住房巩固提升</t>
  </si>
  <si>
    <t>国庆村、红星村、兰家坝村、柳林村、马安村、田湾村、先进村、新风村、新喜村、永红村</t>
  </si>
  <si>
    <t>巩固提升贫困户住房17户(D级4户)，其中国庆村1户（D级1户），红星村1户，兰家坝村1户（D级1户），柳林村2户，马安村2户，田湾村1户，先进村4户（D级2户），新风村2户，新喜村1户，永红村2户</t>
  </si>
  <si>
    <t>石门镇贫困户住房巩固提升</t>
  </si>
  <si>
    <t>平安村、庄房村</t>
  </si>
  <si>
    <t>巩固提升贫困户住房3户，其中平安村1户，庄房村2户</t>
  </si>
  <si>
    <t>四季镇贫困户住房巩固提升</t>
  </si>
  <si>
    <t>木竹村、天坪村、月坝村、竹园村</t>
  </si>
  <si>
    <t>巩固提升贫困户住房4户，其中木竹村1户，天坪村1户，月坝村1户，竹园村1户</t>
  </si>
  <si>
    <t>堰门镇贫困户住房巩固提升</t>
  </si>
  <si>
    <t>进步村、隆兴村、青春村、瑞金村、长征村</t>
  </si>
  <si>
    <t>巩固提升贫困户住房11户(D级4户)，其中进步村2户，隆兴村3户（D级3户），青春村1户，瑞金村1户，长征村4户（D级1户）</t>
  </si>
  <si>
    <t>佐龙镇贫困户住房巩固提升</t>
  </si>
  <si>
    <t>杜坝村、双喜村</t>
  </si>
  <si>
    <t>巩固提升贫困户住房2户（D级1户），其中杜坝村1户（D级1户），双喜村1户</t>
  </si>
  <si>
    <t>其他农户住房巩固提升（1个）</t>
  </si>
  <si>
    <t>巩固提升其他农户住房45户，其中D级11户</t>
  </si>
  <si>
    <t>城关镇其他农户住房巩固提升</t>
  </si>
  <si>
    <t>耳扒村</t>
  </si>
  <si>
    <t>巩固提升其他农户住房1户</t>
  </si>
  <si>
    <t>大道河镇其他农户住房巩固提升</t>
  </si>
  <si>
    <t>白果坪村</t>
  </si>
  <si>
    <t>巩固提升其他农户住房3户（D级1户）</t>
  </si>
  <si>
    <t>官元镇其他农户住房巩固提升</t>
  </si>
  <si>
    <t>陈耳村、二郎村、龙洞村</t>
  </si>
  <si>
    <t>巩固提升其他农户住房3户（D级1户），其中陈耳村1户，二郎村1户，龙洞村1户（D级1户）</t>
  </si>
  <si>
    <t>蔺河镇其他农户住房巩固提升</t>
  </si>
  <si>
    <t>茶园村、蒋家关村</t>
  </si>
  <si>
    <t>巩固提升其他农户住房3户，其中茶园村2户，蒋家关村1户</t>
  </si>
  <si>
    <t>孟石岭镇其他农户住房巩固提升</t>
  </si>
  <si>
    <t>丰景村、易坪村</t>
  </si>
  <si>
    <t>巩固提升其他农户住房2户（D级2户），其中丰景村1户（D级1户），易坪村1户（D级1户）</t>
  </si>
  <si>
    <t>民主镇其他农户住房巩固提升</t>
  </si>
  <si>
    <t>德胜村、马安村、先进村、银米村、永红村、枣树村</t>
  </si>
  <si>
    <t>巩固提升其他农户住房14户（D级5户），其中德胜村1户，马安村1户（D级1户），先进村2户，银米村3户（D级2户），永红村4户（D级1户），枣树村3户（D级1户）</t>
  </si>
  <si>
    <t>南宫山镇其他农户住房巩固提升</t>
  </si>
  <si>
    <t>宏大村、花里村</t>
  </si>
  <si>
    <t>巩固提升其他农户住房4户，其中宏大村2户，花里村2户</t>
  </si>
  <si>
    <t>石门镇其他农户住房巩固提升</t>
  </si>
  <si>
    <t>平安村</t>
  </si>
  <si>
    <t>巩固提升其他农户住房5户</t>
  </si>
  <si>
    <t>四季镇其他农户住房巩固提升</t>
  </si>
  <si>
    <t>长梁村</t>
  </si>
  <si>
    <t>堰门镇其他农户住房巩固提升</t>
  </si>
  <si>
    <t>隆兴村、瑞金村、堰门村</t>
  </si>
  <si>
    <t>巩固提升其他农户住房4户（D级1户），其中隆兴村2户（D级1户），瑞金村1户，堰门村1户</t>
  </si>
  <si>
    <t>佐龙镇其他农户住房巩固提升</t>
  </si>
  <si>
    <t>双喜村、长春村、佐龙村、远景村</t>
  </si>
  <si>
    <t>巩固提升其他农户住房5户，其中双喜村2户，长春村1户，佐龙村1户，远景村1户（D级1户）</t>
  </si>
  <si>
    <t>三</t>
  </si>
  <si>
    <t>林业（1个）</t>
  </si>
  <si>
    <t>实施国有贫困林场基础设施1处</t>
  </si>
  <si>
    <t>国有贫困林场基础设施建设项目</t>
  </si>
  <si>
    <t>新建</t>
  </si>
  <si>
    <t>依托国营中梁林场实施旧场房改造500㎡，林区道路500米，引水设施及林区安防设施</t>
  </si>
  <si>
    <t>8月底</t>
  </si>
  <si>
    <t>林业局</t>
  </si>
  <si>
    <t>四</t>
  </si>
  <si>
    <t>产业建设（3个）</t>
  </si>
  <si>
    <t>产业3个</t>
  </si>
  <si>
    <t>岚皋县扶贫产业园建设</t>
  </si>
  <si>
    <t>茅坪村</t>
  </si>
  <si>
    <t>修建标准化厂房13000平方米</t>
  </si>
  <si>
    <t>10月底</t>
  </si>
  <si>
    <t>六口工业园区管委会</t>
  </si>
  <si>
    <t>生猪养殖产业</t>
  </si>
  <si>
    <t>全县</t>
  </si>
  <si>
    <t>支持贫困户发展能繁母猪养殖等增收产业项目</t>
  </si>
  <si>
    <t>扶贫局</t>
  </si>
  <si>
    <t>产扶持到户奖补</t>
  </si>
  <si>
    <t>团兴村、龙板营、古家村、陈耳村、龙洞村、二郎村</t>
  </si>
  <si>
    <t>团兴村（养猪80头、养鸡300只）、龙板营村（养猪80头，养鸡300只）、古家村（养猪80头，养鸡3000只）、陈耳村（养猪80头，养鸡300只）、龙洞村（养猪160头，养鸡600只）、二郎村（养猪120头，养鸡500只）</t>
  </si>
  <si>
    <t>五</t>
  </si>
  <si>
    <t>产业道路（14个）</t>
  </si>
  <si>
    <t>产业道路14个</t>
  </si>
  <si>
    <t>芙蓉村产业道路硬化</t>
  </si>
  <si>
    <t>芙蓉村</t>
  </si>
  <si>
    <t>硬化产业道路1.5公里（窝实梁—下湾）</t>
  </si>
  <si>
    <t>西河村道路水毁修复及产业道路硬化</t>
  </si>
  <si>
    <t>西河村</t>
  </si>
  <si>
    <t>实施三组道路涵洞修复3处，新修浆砌石路基挡墙270立方米；实施一组产业园区道路硬化0.3公里（金寨活动室-园区）</t>
  </si>
  <si>
    <t>龙洞村产业道路硬化</t>
  </si>
  <si>
    <t>硬化产业道路0.4公里（龙洞村十一组）</t>
  </si>
  <si>
    <t>木竹村产业道路硬化</t>
  </si>
  <si>
    <t>木竹村</t>
  </si>
  <si>
    <t>硬化产业道路1.2公里（猕猴桃园区）</t>
  </si>
  <si>
    <t>东坪村产业道路硬化</t>
  </si>
  <si>
    <t>东坪村</t>
  </si>
  <si>
    <t>硬化产业道路1公里（东坪村三组、五组）</t>
  </si>
  <si>
    <t>联春村产业砂石路改造</t>
  </si>
  <si>
    <t>联春村</t>
  </si>
  <si>
    <t>产业道路砂石化改造3.5公里</t>
  </si>
  <si>
    <t>塔元村产业道路硬化</t>
  </si>
  <si>
    <t>塔元村</t>
  </si>
  <si>
    <t>硬化产业道路3.7公里（佐晓公路5.7公里处—叶家堡）</t>
  </si>
  <si>
    <t>水田村产业道路硬化</t>
  </si>
  <si>
    <t>水田村</t>
  </si>
  <si>
    <t>硬化产业道路0.8公里（路口—陈家院子）</t>
  </si>
  <si>
    <t>瑞金村产业道路硬化</t>
  </si>
  <si>
    <t>瑞金村</t>
  </si>
  <si>
    <t>硬化产业道路1公里（三组赵家梁-黄家坪）</t>
  </si>
  <si>
    <t>蒋家关村产业道路硬化</t>
  </si>
  <si>
    <t>蒋家关村</t>
  </si>
  <si>
    <t>硬化产业道路1公里（一组至五组）</t>
  </si>
  <si>
    <t>同心村产业道路硬化</t>
  </si>
  <si>
    <t>同心村</t>
  </si>
  <si>
    <t>硬化产业道路0.6公里（三组桥头-马家门前）</t>
  </si>
  <si>
    <t>双丰村产业道路修复</t>
  </si>
  <si>
    <t>双丰村</t>
  </si>
  <si>
    <t>清理道路塌方10000立方米（三组道路）</t>
  </si>
  <si>
    <t>田湾村产业道路修复</t>
  </si>
  <si>
    <t>田湾村</t>
  </si>
  <si>
    <t>新修道路浆砌石挡墙700立方米（三组道路）</t>
  </si>
  <si>
    <t>双岭村产业道路硬化</t>
  </si>
  <si>
    <t>双岭村</t>
  </si>
  <si>
    <t>新修及硬化产业道路0.9公里（涂青善老屋场-阳坡坪）
新修及硬化产业道路0.5公里（瓦屋-罗家老屋场）</t>
  </si>
  <si>
    <t>文旅广电局
南宫山镇</t>
  </si>
  <si>
    <t>六</t>
  </si>
  <si>
    <t>壮大村集体经济（1个）</t>
  </si>
  <si>
    <t>壮大村集体经济1个</t>
  </si>
  <si>
    <t>榨溪村壮大集体经济项目</t>
  </si>
  <si>
    <t>榨溪村</t>
  </si>
  <si>
    <t>依托村股份经济合作社建设猕猴桃标准化园区200亩</t>
  </si>
  <si>
    <t>农业农村局</t>
  </si>
  <si>
    <t>七</t>
  </si>
  <si>
    <t>其他项目（2个）</t>
  </si>
  <si>
    <t>其他项目2个</t>
  </si>
  <si>
    <t>雨露计划</t>
  </si>
  <si>
    <t>贫困户家庭子女就读中高职、技校补助，每人每年3000元</t>
  </si>
  <si>
    <t>临时性公益岗位</t>
  </si>
  <si>
    <t>设置临时性公益岗位200名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</si>
</sst>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  <numFmt numFmtId="177" formatCode="0.00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28"/>
      <name val="方正小标宋简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/>
    <xf numFmtId="0" fontId="0" fillId="12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 applyProtection="1">
      <alignment horizontal="center" vertical="center" wrapText="1"/>
    </xf>
    <xf numFmtId="0" fontId="4" fillId="0" borderId="1" xfId="20" applyFont="1" applyFill="1" applyBorder="1" applyAlignment="1" applyProtection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left" vertical="center" wrapText="1"/>
    </xf>
    <xf numFmtId="177" fontId="4" fillId="0" borderId="1" xfId="54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left" vertical="center" wrapText="1"/>
    </xf>
    <xf numFmtId="0" fontId="4" fillId="0" borderId="1" xfId="52" applyFont="1" applyFill="1" applyBorder="1" applyAlignment="1">
      <alignment horizontal="center" vertical="center" wrapText="1"/>
    </xf>
    <xf numFmtId="177" fontId="4" fillId="0" borderId="1" xfId="5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177" fontId="3" fillId="0" borderId="1" xfId="0" applyNumberFormat="1" applyFont="1" applyFill="1" applyBorder="1">
      <alignment vertical="center"/>
    </xf>
    <xf numFmtId="177" fontId="4" fillId="0" borderId="1" xfId="0" applyNumberFormat="1" applyFont="1" applyFill="1" applyBorder="1">
      <alignment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55" applyFont="1" applyFill="1" applyBorder="1" applyAlignment="1">
      <alignment horizontal="center" vertical="center" wrapText="1"/>
    </xf>
    <xf numFmtId="177" fontId="3" fillId="0" borderId="1" xfId="55" applyNumberFormat="1" applyFont="1" applyFill="1" applyBorder="1" applyAlignment="1">
      <alignment horizontal="center" vertical="center" wrapText="1"/>
    </xf>
    <xf numFmtId="0" fontId="4" fillId="0" borderId="1" xfId="13" applyFont="1" applyFill="1" applyBorder="1" applyAlignment="1">
      <alignment horizontal="left" vertical="center" wrapText="1"/>
    </xf>
    <xf numFmtId="177" fontId="4" fillId="0" borderId="1" xfId="13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left" vertical="center" wrapText="1"/>
    </xf>
    <xf numFmtId="0" fontId="3" fillId="0" borderId="1" xfId="52" applyFont="1" applyFill="1" applyBorder="1" applyAlignment="1">
      <alignment horizontal="left" vertical="center" wrapText="1"/>
    </xf>
    <xf numFmtId="0" fontId="3" fillId="0" borderId="1" xfId="52" applyFont="1" applyFill="1" applyBorder="1" applyAlignment="1">
      <alignment horizontal="center" vertical="center" wrapText="1"/>
    </xf>
    <xf numFmtId="177" fontId="3" fillId="0" borderId="1" xfId="52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 wrapText="1"/>
    </xf>
    <xf numFmtId="176" fontId="3" fillId="0" borderId="1" xfId="55" applyNumberFormat="1" applyFont="1" applyFill="1" applyBorder="1" applyAlignment="1">
      <alignment horizontal="center" vertical="center" wrapText="1"/>
    </xf>
    <xf numFmtId="176" fontId="4" fillId="0" borderId="1" xfId="13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6" fontId="3" fillId="0" borderId="1" xfId="52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0 2 2" xfId="52"/>
    <cellStyle name="常规_Sheet1" xfId="53"/>
    <cellStyle name="常规 5" xfId="54"/>
    <cellStyle name="常规 13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8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9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2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3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14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15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8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19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2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3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4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5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8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29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2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33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34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5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8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39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2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3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4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5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8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49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52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53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4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5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8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59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2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3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4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5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6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67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68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42</xdr:row>
      <xdr:rowOff>0</xdr:rowOff>
    </xdr:from>
    <xdr:to>
      <xdr:col>10</xdr:col>
      <xdr:colOff>57150</xdr:colOff>
      <xdr:row>42</xdr:row>
      <xdr:rowOff>10160</xdr:rowOff>
    </xdr:to>
    <xdr:sp>
      <xdr:nvSpPr>
        <xdr:cNvPr id="69" name="Text Box 7"/>
        <xdr:cNvSpPr txBox="1"/>
      </xdr:nvSpPr>
      <xdr:spPr>
        <a:xfrm>
          <a:off x="1173289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70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57150</xdr:colOff>
      <xdr:row>42</xdr:row>
      <xdr:rowOff>10160</xdr:rowOff>
    </xdr:to>
    <xdr:sp>
      <xdr:nvSpPr>
        <xdr:cNvPr id="71" name="Text Box 7"/>
        <xdr:cNvSpPr txBox="1"/>
      </xdr:nvSpPr>
      <xdr:spPr>
        <a:xfrm>
          <a:off x="9618345" y="42024300"/>
          <a:ext cx="5715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9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9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9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9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9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9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7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7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7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7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7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7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7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7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8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8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8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8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9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1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3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4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4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4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5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5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5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5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5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25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5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5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5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5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6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6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6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26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7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8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8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9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9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9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9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9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29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9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9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9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29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1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3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3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3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3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3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3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3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3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4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4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4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4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35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7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3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39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0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0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0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1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1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1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1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1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41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1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1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1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1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2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2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2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42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3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4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4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5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5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5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5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5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5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5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5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5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5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7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9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9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9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49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9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9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9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49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0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0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0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0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1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3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5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6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6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6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7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7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7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7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7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57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7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7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7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7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8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8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8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58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5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59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0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0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1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1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1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1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1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1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1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1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1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1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3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5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5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5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5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5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5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5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5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6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6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6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6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67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69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1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2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2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2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73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3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3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3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3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4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4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4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74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5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6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6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7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7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7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7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7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77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7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7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7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7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79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1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1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1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1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1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1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1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1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2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2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2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2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83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5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8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7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8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8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8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89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9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9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9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89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0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0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0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90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1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2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2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3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3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3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3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3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3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3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3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3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3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5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7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7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7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7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7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7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7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7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8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8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8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8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9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99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1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3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4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4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4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5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5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5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5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5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05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5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5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5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5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6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6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6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06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7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8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8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9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9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9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9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9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09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9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9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9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09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1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3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3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3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3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3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3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3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3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4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4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4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4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15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7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1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19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0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0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0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1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1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1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1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1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21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1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1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1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1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2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2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2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22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3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4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4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5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5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5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5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5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5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5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5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5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5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7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9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9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9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29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9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9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9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29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0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0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0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0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1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3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5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6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6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6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7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7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7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7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7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37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7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7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7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7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8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8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8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38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3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39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0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0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1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1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1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1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1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1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1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1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1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1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3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5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5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5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5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5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6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6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6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6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47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49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6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7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1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4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5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2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28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29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30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31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32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33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34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13970</xdr:rowOff>
    </xdr:to>
    <xdr:sp>
      <xdr:nvSpPr>
        <xdr:cNvPr id="1535" name="Text Box 7"/>
        <xdr:cNvSpPr txBox="1"/>
      </xdr:nvSpPr>
      <xdr:spPr>
        <a:xfrm>
          <a:off x="890397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36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37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38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39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40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41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42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13970</xdr:rowOff>
    </xdr:to>
    <xdr:sp>
      <xdr:nvSpPr>
        <xdr:cNvPr id="1543" name="Text Box 7"/>
        <xdr:cNvSpPr txBox="1"/>
      </xdr:nvSpPr>
      <xdr:spPr>
        <a:xfrm>
          <a:off x="890397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5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6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6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7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7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7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7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7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57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7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7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7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7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8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59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0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1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1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1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1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1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20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21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2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2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2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3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3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2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3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4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5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6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7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8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57785</xdr:colOff>
      <xdr:row>41</xdr:row>
      <xdr:rowOff>10795</xdr:rowOff>
    </xdr:to>
    <xdr:sp>
      <xdr:nvSpPr>
        <xdr:cNvPr id="1639" name="Text Box 7"/>
        <xdr:cNvSpPr txBox="1"/>
      </xdr:nvSpPr>
      <xdr:spPr>
        <a:xfrm>
          <a:off x="890397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4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5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2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3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4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5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6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7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8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69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70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54610</xdr:colOff>
      <xdr:row>41</xdr:row>
      <xdr:rowOff>10795</xdr:rowOff>
    </xdr:to>
    <xdr:sp>
      <xdr:nvSpPr>
        <xdr:cNvPr id="1671" name="Text Box 7"/>
        <xdr:cNvSpPr txBox="1"/>
      </xdr:nvSpPr>
      <xdr:spPr>
        <a:xfrm>
          <a:off x="890397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7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8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9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9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9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9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9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169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6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6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6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6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0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2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4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6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7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7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0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2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4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6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7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8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0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1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1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19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4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6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7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9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2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4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6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7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0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0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2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1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1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22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2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23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3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3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4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4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5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8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9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9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9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9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9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59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5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6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8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9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69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6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7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78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27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1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28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9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9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9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89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0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1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8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299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0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1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30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7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7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7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7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8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0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1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1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2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2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2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7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3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3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4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4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5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5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2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7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7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7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67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6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2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7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7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8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8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39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7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8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39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40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2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3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3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40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3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3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3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3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4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5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6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4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5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6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7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8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79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80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81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82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400050</xdr:colOff>
      <xdr:row>41</xdr:row>
      <xdr:rowOff>338455</xdr:rowOff>
    </xdr:to>
    <xdr:sp>
      <xdr:nvSpPr>
        <xdr:cNvPr id="4083" name="Rectangle 12"/>
        <xdr:cNvSpPr>
          <a:spLocks noChangeAspect="1"/>
        </xdr:cNvSpPr>
      </xdr:nvSpPr>
      <xdr:spPr>
        <a:xfrm>
          <a:off x="5010785" y="41338500"/>
          <a:ext cx="400050" cy="3384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0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1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2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3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4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5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6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7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7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7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8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8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8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48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8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8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49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49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49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0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0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0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1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1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51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0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1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52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8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8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8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8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8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8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29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0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1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6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7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8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39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0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1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2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3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4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4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5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6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7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8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59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60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61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62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556895</xdr:rowOff>
    </xdr:to>
    <xdr:sp>
      <xdr:nvSpPr>
        <xdr:cNvPr id="5463" name="Image1"/>
        <xdr:cNvSpPr>
          <a:spLocks noChangeAspect="1"/>
        </xdr:cNvSpPr>
      </xdr:nvSpPr>
      <xdr:spPr>
        <a:xfrm>
          <a:off x="159124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64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65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66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67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68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69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70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71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2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3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4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5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6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7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8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79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0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1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2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3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4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5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6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487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88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89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90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91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92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93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94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495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49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49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49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49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0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0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0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0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0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0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06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07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08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09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1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1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1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2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3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6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27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2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2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3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4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5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6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68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69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7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7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72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73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7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7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7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7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7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7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8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8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8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8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8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8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86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87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88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89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9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59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59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0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1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2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2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2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2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24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25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26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27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28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29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30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31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2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3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4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5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6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7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8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39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0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1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2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3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4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5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6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13970</xdr:rowOff>
    </xdr:to>
    <xdr:sp>
      <xdr:nvSpPr>
        <xdr:cNvPr id="5647" name="Text Box 7"/>
        <xdr:cNvSpPr txBox="1"/>
      </xdr:nvSpPr>
      <xdr:spPr>
        <a:xfrm>
          <a:off x="13888085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48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49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50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51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52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53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54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13970</xdr:rowOff>
    </xdr:to>
    <xdr:sp>
      <xdr:nvSpPr>
        <xdr:cNvPr id="5655" name="Text Box 7"/>
        <xdr:cNvSpPr txBox="1"/>
      </xdr:nvSpPr>
      <xdr:spPr>
        <a:xfrm>
          <a:off x="13888085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5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5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5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5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6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6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6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6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6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6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66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67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68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69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7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7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7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2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3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6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687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8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8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69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0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1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2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28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29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3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3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32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33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3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3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3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3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3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3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4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4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4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4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44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45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46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47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48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49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50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57785</xdr:colOff>
      <xdr:row>41</xdr:row>
      <xdr:rowOff>10795</xdr:rowOff>
    </xdr:to>
    <xdr:sp>
      <xdr:nvSpPr>
        <xdr:cNvPr id="5751" name="Text Box 7"/>
        <xdr:cNvSpPr txBox="1"/>
      </xdr:nvSpPr>
      <xdr:spPr>
        <a:xfrm>
          <a:off x="13888085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5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6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4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5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6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7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8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79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80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81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82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54610</xdr:colOff>
      <xdr:row>41</xdr:row>
      <xdr:rowOff>10795</xdr:rowOff>
    </xdr:to>
    <xdr:sp>
      <xdr:nvSpPr>
        <xdr:cNvPr id="5783" name="Text Box 7"/>
        <xdr:cNvSpPr txBox="1"/>
      </xdr:nvSpPr>
      <xdr:spPr>
        <a:xfrm>
          <a:off x="13888085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8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8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8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8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8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8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79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7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8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89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7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8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599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1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2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2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2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02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7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8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09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17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8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19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0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0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0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0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4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5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5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2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6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6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6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6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6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6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28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8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8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29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3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2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2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2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2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2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2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3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4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5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6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8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8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8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8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8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8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9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9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9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9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9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39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9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9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9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39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40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0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0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1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2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3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3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4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4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4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4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4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4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5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5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5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5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5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5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6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7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4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49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0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1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1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1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1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1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651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2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4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6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6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6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6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6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6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58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5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0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2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2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2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2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2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2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3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3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3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3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3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3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3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3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3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3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4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4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65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7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8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8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8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68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6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0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0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1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3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4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4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4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4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7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5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5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5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5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6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7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8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7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0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0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0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0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0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0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1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2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3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4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5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5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8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6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6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6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6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6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6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7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7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7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7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7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7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688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8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8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89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4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4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5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8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8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8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8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8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8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9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9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9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9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9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699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9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9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9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699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0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1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2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3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4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4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4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4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5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6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7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8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9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709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09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0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4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5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715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2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3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4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5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6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7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8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59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60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61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62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560705</xdr:rowOff>
    </xdr:to>
    <xdr:sp>
      <xdr:nvSpPr>
        <xdr:cNvPr id="7163" name="Image1"/>
        <xdr:cNvSpPr>
          <a:spLocks noChangeAspect="1"/>
        </xdr:cNvSpPr>
      </xdr:nvSpPr>
      <xdr:spPr>
        <a:xfrm>
          <a:off x="15226665" y="41338500"/>
          <a:ext cx="264795" cy="560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6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6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6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6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68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69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7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7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6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7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7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2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3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18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8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8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90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91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9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9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9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19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19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19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19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19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0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0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0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0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0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0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0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0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0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0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1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1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1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2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2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2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3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4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5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6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6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6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7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7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7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7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7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7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7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7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7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7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8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8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8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8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8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8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8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8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8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8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9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29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29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0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1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2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2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2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2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2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2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2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2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28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29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3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3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6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7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3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2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3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34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4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4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50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51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5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5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5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35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5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5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5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5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6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6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6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6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6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6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6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6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6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6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7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7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7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38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8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8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39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0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1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2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2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2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3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3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3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3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3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3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3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3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3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3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4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4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4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4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4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4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4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4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4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4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5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45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5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6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7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8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8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8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48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8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8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8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8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88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89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9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49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6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7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49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2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3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50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0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0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10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11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1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1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1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51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1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1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1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1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2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2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2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2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2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2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2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2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2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2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3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3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3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4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4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4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5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6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7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8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8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8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9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9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9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9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9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59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9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9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9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59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0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0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0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0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0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0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0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0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0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0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1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1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1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2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3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4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4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4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4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4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4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4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4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48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49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5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5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6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7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5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0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1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2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3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4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5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6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13970</xdr:rowOff>
    </xdr:to>
    <xdr:sp>
      <xdr:nvSpPr>
        <xdr:cNvPr id="7667" name="Text Box 7"/>
        <xdr:cNvSpPr txBox="1"/>
      </xdr:nvSpPr>
      <xdr:spPr>
        <a:xfrm>
          <a:off x="1326388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68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69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70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71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72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73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74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13970</xdr:rowOff>
    </xdr:to>
    <xdr:sp>
      <xdr:nvSpPr>
        <xdr:cNvPr id="7675" name="Text Box 7"/>
        <xdr:cNvSpPr txBox="1"/>
      </xdr:nvSpPr>
      <xdr:spPr>
        <a:xfrm>
          <a:off x="1326388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7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7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7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7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8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8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8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8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8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8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8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8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8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8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9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69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69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0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0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0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1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2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3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4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4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4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5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5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52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53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5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5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5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5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5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5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6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6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6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6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64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65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66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67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68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69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70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57785</xdr:colOff>
      <xdr:row>41</xdr:row>
      <xdr:rowOff>10795</xdr:rowOff>
    </xdr:to>
    <xdr:sp>
      <xdr:nvSpPr>
        <xdr:cNvPr id="7771" name="Text Box 7"/>
        <xdr:cNvSpPr txBox="1"/>
      </xdr:nvSpPr>
      <xdr:spPr>
        <a:xfrm>
          <a:off x="1326388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7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8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4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5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6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7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8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799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800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801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802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41</xdr:row>
      <xdr:rowOff>0</xdr:rowOff>
    </xdr:from>
    <xdr:to>
      <xdr:col>12</xdr:col>
      <xdr:colOff>54610</xdr:colOff>
      <xdr:row>41</xdr:row>
      <xdr:rowOff>10795</xdr:rowOff>
    </xdr:to>
    <xdr:sp>
      <xdr:nvSpPr>
        <xdr:cNvPr id="7803" name="Text Box 7"/>
        <xdr:cNvSpPr txBox="1"/>
      </xdr:nvSpPr>
      <xdr:spPr>
        <a:xfrm>
          <a:off x="1326388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8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79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0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1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2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3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7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8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49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0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1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2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3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4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5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2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3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4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5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6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7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8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69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70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558165</xdr:rowOff>
    </xdr:to>
    <xdr:sp>
      <xdr:nvSpPr>
        <xdr:cNvPr id="8571" name="Image1"/>
        <xdr:cNvSpPr>
          <a:spLocks noChangeAspect="1"/>
        </xdr:cNvSpPr>
      </xdr:nvSpPr>
      <xdr:spPr>
        <a:xfrm>
          <a:off x="159124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8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59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0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1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2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3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4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5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6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0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1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2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3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4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5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6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7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8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558165</xdr:rowOff>
    </xdr:to>
    <xdr:sp>
      <xdr:nvSpPr>
        <xdr:cNvPr id="8679" name="Image1"/>
        <xdr:cNvSpPr>
          <a:spLocks noChangeAspect="1"/>
        </xdr:cNvSpPr>
      </xdr:nvSpPr>
      <xdr:spPr>
        <a:xfrm>
          <a:off x="15226665" y="41338500"/>
          <a:ext cx="264795" cy="558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6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7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8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89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0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1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2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3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94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4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49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49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49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49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0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1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2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3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953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5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6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7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8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99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0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6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7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8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19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0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1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2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3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4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4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5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6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7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8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59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60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61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62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557530</xdr:rowOff>
    </xdr:to>
    <xdr:sp>
      <xdr:nvSpPr>
        <xdr:cNvPr id="10263" name="Image1"/>
        <xdr:cNvSpPr>
          <a:spLocks noChangeAspect="1"/>
        </xdr:cNvSpPr>
      </xdr:nvSpPr>
      <xdr:spPr>
        <a:xfrm>
          <a:off x="159124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2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4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4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5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6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4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5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6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7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8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79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80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81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82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558800</xdr:rowOff>
    </xdr:to>
    <xdr:sp>
      <xdr:nvSpPr>
        <xdr:cNvPr id="10383" name="Image1"/>
        <xdr:cNvSpPr>
          <a:spLocks noChangeAspect="1"/>
        </xdr:cNvSpPr>
      </xdr:nvSpPr>
      <xdr:spPr>
        <a:xfrm>
          <a:off x="152266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3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4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5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6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7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8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09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1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2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3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4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5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6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7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8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09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6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7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8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09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10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11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12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13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14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41</xdr:row>
      <xdr:rowOff>0</xdr:rowOff>
    </xdr:from>
    <xdr:to>
      <xdr:col>16</xdr:col>
      <xdr:colOff>264795</xdr:colOff>
      <xdr:row>41</xdr:row>
      <xdr:rowOff>558800</xdr:rowOff>
    </xdr:to>
    <xdr:sp>
      <xdr:nvSpPr>
        <xdr:cNvPr id="11115" name="Image1"/>
        <xdr:cNvSpPr>
          <a:spLocks noChangeAspect="1"/>
        </xdr:cNvSpPr>
      </xdr:nvSpPr>
      <xdr:spPr>
        <a:xfrm>
          <a:off x="15912465" y="41338500"/>
          <a:ext cx="264795" cy="558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1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1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1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1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2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0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1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2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3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4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5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6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7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8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556895</xdr:rowOff>
    </xdr:to>
    <xdr:sp>
      <xdr:nvSpPr>
        <xdr:cNvPr id="11139" name="Image1"/>
        <xdr:cNvSpPr>
          <a:spLocks noChangeAspect="1"/>
        </xdr:cNvSpPr>
      </xdr:nvSpPr>
      <xdr:spPr>
        <a:xfrm>
          <a:off x="15226665" y="41338500"/>
          <a:ext cx="264795" cy="556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4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5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6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7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8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69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70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71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72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73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74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557530</xdr:rowOff>
    </xdr:to>
    <xdr:sp>
      <xdr:nvSpPr>
        <xdr:cNvPr id="11175" name="Image1"/>
        <xdr:cNvSpPr>
          <a:spLocks noChangeAspect="1"/>
        </xdr:cNvSpPr>
      </xdr:nvSpPr>
      <xdr:spPr>
        <a:xfrm>
          <a:off x="15226665" y="41338500"/>
          <a:ext cx="264795" cy="55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7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7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7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7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8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1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2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2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1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2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3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3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7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4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8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8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49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0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1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1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8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8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8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58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8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8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5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3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4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5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6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0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1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2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3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4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5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6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7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8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553720</xdr:rowOff>
    </xdr:to>
    <xdr:sp>
      <xdr:nvSpPr>
        <xdr:cNvPr id="11679" name="Image1"/>
        <xdr:cNvSpPr>
          <a:spLocks noChangeAspect="1"/>
        </xdr:cNvSpPr>
      </xdr:nvSpPr>
      <xdr:spPr>
        <a:xfrm>
          <a:off x="15226665" y="41338500"/>
          <a:ext cx="264795" cy="553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8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6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4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5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6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7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8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79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0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1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2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8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39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0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1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2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3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4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5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6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264795</xdr:colOff>
      <xdr:row>41</xdr:row>
      <xdr:rowOff>554990</xdr:rowOff>
    </xdr:to>
    <xdr:sp>
      <xdr:nvSpPr>
        <xdr:cNvPr id="11847" name="Image1"/>
        <xdr:cNvSpPr>
          <a:spLocks noChangeAspect="1"/>
        </xdr:cNvSpPr>
      </xdr:nvSpPr>
      <xdr:spPr>
        <a:xfrm>
          <a:off x="15226665" y="41338500"/>
          <a:ext cx="264795" cy="554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4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4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5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5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52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53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5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5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5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5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5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5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60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61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6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6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6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6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66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67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6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6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7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187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4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5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187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8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8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8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9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9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9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9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9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89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9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9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9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89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0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0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0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0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0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0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0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0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0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0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1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1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1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2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3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4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5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5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5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6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6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6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7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7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7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7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7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197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7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7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7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7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8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199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0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0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0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1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1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12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13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1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1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1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1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1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1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20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21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2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2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2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2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26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27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2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2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3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03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4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5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03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4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4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4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5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5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5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5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5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5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5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5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5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5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6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6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6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6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6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6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6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6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6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6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7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07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7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8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09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0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1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1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1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2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2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2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3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3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3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3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3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13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3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3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3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3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4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5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16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6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6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7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7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72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73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7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7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7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7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7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7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80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81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8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8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8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8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86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87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8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8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9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19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4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5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19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0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0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0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1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1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1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1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1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1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1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1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1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1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2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2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2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2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2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2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2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2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2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2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3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3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3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4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5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6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7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7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7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8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8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8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9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9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9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9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9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29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9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9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9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29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0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1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2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2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2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3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3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32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33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3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3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3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3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3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3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40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41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4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4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44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45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46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47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48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49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50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13970</xdr:rowOff>
    </xdr:to>
    <xdr:sp>
      <xdr:nvSpPr>
        <xdr:cNvPr id="12351" name="Text Box 7"/>
        <xdr:cNvSpPr txBox="1"/>
      </xdr:nvSpPr>
      <xdr:spPr>
        <a:xfrm>
          <a:off x="10332720" y="41338500"/>
          <a:ext cx="54610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2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3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4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5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6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7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8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13970</xdr:rowOff>
    </xdr:to>
    <xdr:sp>
      <xdr:nvSpPr>
        <xdr:cNvPr id="12359" name="Text Box 7"/>
        <xdr:cNvSpPr txBox="1"/>
      </xdr:nvSpPr>
      <xdr:spPr>
        <a:xfrm>
          <a:off x="10332720" y="41338500"/>
          <a:ext cx="57785" cy="13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6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6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6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7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7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7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7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7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7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7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7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7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7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8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8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8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8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8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8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8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8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8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8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9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39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39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0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1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2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3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3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6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7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3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4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48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49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50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51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52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53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54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57785</xdr:colOff>
      <xdr:row>41</xdr:row>
      <xdr:rowOff>10795</xdr:rowOff>
    </xdr:to>
    <xdr:sp>
      <xdr:nvSpPr>
        <xdr:cNvPr id="12455" name="Text Box 7"/>
        <xdr:cNvSpPr txBox="1"/>
      </xdr:nvSpPr>
      <xdr:spPr>
        <a:xfrm>
          <a:off x="10332720" y="41338500"/>
          <a:ext cx="57785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5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5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5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5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6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8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79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0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1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2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3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4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5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6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54610</xdr:colOff>
      <xdr:row>41</xdr:row>
      <xdr:rowOff>10795</xdr:rowOff>
    </xdr:to>
    <xdr:sp>
      <xdr:nvSpPr>
        <xdr:cNvPr id="12487" name="Text Box 7"/>
        <xdr:cNvSpPr txBox="1"/>
      </xdr:nvSpPr>
      <xdr:spPr>
        <a:xfrm>
          <a:off x="10332720" y="41338500"/>
          <a:ext cx="54610" cy="10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5"/>
  <sheetViews>
    <sheetView showZeros="0" zoomScale="90" zoomScaleNormal="90" workbookViewId="0">
      <pane ySplit="3" topLeftCell="A4" activePane="bottomLeft" state="frozen"/>
      <selection/>
      <selection pane="bottomLeft" activeCell="I15" sqref="I15"/>
    </sheetView>
  </sheetViews>
  <sheetFormatPr defaultColWidth="9" defaultRowHeight="13.5"/>
  <cols>
    <col min="1" max="1" width="8.075" style="100" customWidth="1"/>
    <col min="2" max="2" width="29.9416666666667" style="101" customWidth="1"/>
    <col min="3" max="5" width="5.375" style="102" customWidth="1"/>
    <col min="6" max="6" width="41.8833333333333" style="101" customWidth="1"/>
    <col min="7" max="9" width="9.375" style="103"/>
    <col min="10" max="11" width="9" style="103"/>
    <col min="12" max="12" width="10.375" style="103" customWidth="1"/>
    <col min="13" max="15" width="9" style="104"/>
    <col min="16" max="17" width="7.625" style="102" customWidth="1"/>
    <col min="18" max="16384" width="9" style="102"/>
  </cols>
  <sheetData>
    <row r="1" s="1" customFormat="1" ht="43" customHeight="1" spans="1:18">
      <c r="A1" s="105" t="s">
        <v>0</v>
      </c>
      <c r="B1" s="106"/>
      <c r="C1" s="105"/>
      <c r="D1" s="105"/>
      <c r="E1" s="105"/>
      <c r="F1" s="106"/>
      <c r="G1" s="107"/>
      <c r="H1" s="107"/>
      <c r="I1" s="107"/>
      <c r="J1" s="107"/>
      <c r="K1" s="107"/>
      <c r="L1" s="107"/>
      <c r="M1" s="118"/>
      <c r="N1" s="118"/>
      <c r="O1" s="118"/>
      <c r="P1" s="118"/>
      <c r="Q1" s="105"/>
      <c r="R1" s="106"/>
    </row>
    <row r="2" s="2" customFormat="1" ht="31" customHeight="1" spans="1:18">
      <c r="A2" s="108" t="s">
        <v>1</v>
      </c>
      <c r="B2" s="109" t="s">
        <v>2</v>
      </c>
      <c r="C2" s="109" t="s">
        <v>3</v>
      </c>
      <c r="D2" s="108" t="s">
        <v>4</v>
      </c>
      <c r="E2" s="108" t="s">
        <v>5</v>
      </c>
      <c r="F2" s="108" t="s">
        <v>6</v>
      </c>
      <c r="G2" s="110" t="s">
        <v>7</v>
      </c>
      <c r="H2" s="110"/>
      <c r="I2" s="110"/>
      <c r="J2" s="110"/>
      <c r="K2" s="110"/>
      <c r="L2" s="119"/>
      <c r="M2" s="78" t="s">
        <v>8</v>
      </c>
      <c r="N2" s="78"/>
      <c r="O2" s="78" t="s">
        <v>9</v>
      </c>
      <c r="P2" s="120" t="s">
        <v>10</v>
      </c>
      <c r="Q2" s="108" t="s">
        <v>11</v>
      </c>
      <c r="R2" s="108" t="s">
        <v>12</v>
      </c>
    </row>
    <row r="3" s="2" customFormat="1" ht="31" customHeight="1" spans="1:18">
      <c r="A3" s="23"/>
      <c r="B3" s="24"/>
      <c r="C3" s="24"/>
      <c r="D3" s="23"/>
      <c r="E3" s="23"/>
      <c r="F3" s="23"/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18</v>
      </c>
      <c r="M3" s="78" t="s">
        <v>19</v>
      </c>
      <c r="N3" s="78" t="s">
        <v>20</v>
      </c>
      <c r="O3" s="78"/>
      <c r="P3" s="121"/>
      <c r="Q3" s="23"/>
      <c r="R3" s="23"/>
    </row>
    <row r="4" s="98" customFormat="1" ht="48" customHeight="1" spans="1:18">
      <c r="A4" s="111"/>
      <c r="B4" s="112" t="str">
        <f>清单!B4</f>
        <v>合计（36个）</v>
      </c>
      <c r="C4" s="113"/>
      <c r="D4" s="113"/>
      <c r="E4" s="113"/>
      <c r="F4" s="112"/>
      <c r="G4" s="114">
        <f>清单!G4</f>
        <v>5254.81</v>
      </c>
      <c r="H4" s="114">
        <f>清单!H4</f>
        <v>1545.81</v>
      </c>
      <c r="I4" s="114">
        <f>清单!I4</f>
        <v>3709</v>
      </c>
      <c r="J4" s="114">
        <f>清单!J4</f>
        <v>0</v>
      </c>
      <c r="K4" s="114">
        <f>清单!K4</f>
        <v>0</v>
      </c>
      <c r="L4" s="114">
        <f>清单!L4</f>
        <v>0</v>
      </c>
      <c r="M4" s="122">
        <f>清单!M4</f>
        <v>4116</v>
      </c>
      <c r="N4" s="122">
        <f>清单!N4</f>
        <v>11457</v>
      </c>
      <c r="O4" s="122">
        <f>清单!O4</f>
        <v>17912</v>
      </c>
      <c r="P4" s="113"/>
      <c r="Q4" s="113"/>
      <c r="R4" s="113"/>
    </row>
    <row r="5" s="98" customFormat="1" ht="48" customHeight="1" spans="1:18">
      <c r="A5" s="111" t="str">
        <f>清单!A5</f>
        <v>一</v>
      </c>
      <c r="B5" s="112" t="str">
        <f>清单!B5</f>
        <v>水利设施（13个）</v>
      </c>
      <c r="C5" s="111"/>
      <c r="D5" s="111"/>
      <c r="E5" s="111"/>
      <c r="F5" s="112" t="str">
        <f>清单!F5</f>
        <v>农村安全饮水“补短板”项目12个；灌溉修复工程1处</v>
      </c>
      <c r="G5" s="114">
        <f>清单!G5</f>
        <v>545</v>
      </c>
      <c r="H5" s="114">
        <f>清单!H5</f>
        <v>524</v>
      </c>
      <c r="I5" s="114">
        <f>清单!I5</f>
        <v>21</v>
      </c>
      <c r="J5" s="114">
        <f>清单!J5</f>
        <v>0</v>
      </c>
      <c r="K5" s="114">
        <f>清单!K5</f>
        <v>0</v>
      </c>
      <c r="L5" s="114">
        <f>清单!L5</f>
        <v>0</v>
      </c>
      <c r="M5" s="122">
        <f>清单!M5</f>
        <v>1449</v>
      </c>
      <c r="N5" s="122">
        <f>清单!N5</f>
        <v>4288</v>
      </c>
      <c r="O5" s="122">
        <f>清单!O5</f>
        <v>8114</v>
      </c>
      <c r="P5" s="111"/>
      <c r="Q5" s="111"/>
      <c r="R5" s="111"/>
    </row>
    <row r="6" s="98" customFormat="1" ht="48" customHeight="1" spans="1:18">
      <c r="A6" s="111" t="str">
        <f>清单!A6</f>
        <v>（一）</v>
      </c>
      <c r="B6" s="112" t="str">
        <f>清单!B6</f>
        <v>农村安全饮水“补短板”项目（12个）</v>
      </c>
      <c r="C6" s="111"/>
      <c r="D6" s="111"/>
      <c r="E6" s="111"/>
      <c r="F6" s="112" t="str">
        <f>清单!F6</f>
        <v>农村安全饮水“补短板”项目12个；</v>
      </c>
      <c r="G6" s="114">
        <f>清单!G6</f>
        <v>524</v>
      </c>
      <c r="H6" s="114">
        <f>清单!H6</f>
        <v>524</v>
      </c>
      <c r="I6" s="114">
        <f>清单!I6</f>
        <v>0</v>
      </c>
      <c r="J6" s="114">
        <f>清单!J6</f>
        <v>0</v>
      </c>
      <c r="K6" s="114">
        <f>清单!K6</f>
        <v>0</v>
      </c>
      <c r="L6" s="114">
        <f>清单!L6</f>
        <v>0</v>
      </c>
      <c r="M6" s="122">
        <f>清单!M6</f>
        <v>1389</v>
      </c>
      <c r="N6" s="122">
        <f>清单!N6</f>
        <v>4108</v>
      </c>
      <c r="O6" s="122">
        <f>清单!O6</f>
        <v>7854</v>
      </c>
      <c r="P6" s="111"/>
      <c r="Q6" s="111"/>
      <c r="R6" s="111"/>
    </row>
    <row r="7" s="98" customFormat="1" ht="48" customHeight="1" spans="1:18">
      <c r="A7" s="111" t="str">
        <f>清单!A19</f>
        <v>（二）</v>
      </c>
      <c r="B7" s="112" t="str">
        <f>清单!B19</f>
        <v>其他水利设施（1个）</v>
      </c>
      <c r="C7" s="111"/>
      <c r="D7" s="111"/>
      <c r="E7" s="111"/>
      <c r="F7" s="112" t="str">
        <f>清单!F19</f>
        <v>灌溉修复工程1处</v>
      </c>
      <c r="G7" s="114">
        <f>清单!G19</f>
        <v>21</v>
      </c>
      <c r="H7" s="114">
        <f>清单!H19</f>
        <v>0</v>
      </c>
      <c r="I7" s="114">
        <f>清单!I19</f>
        <v>21</v>
      </c>
      <c r="J7" s="114">
        <f>清单!J19</f>
        <v>0</v>
      </c>
      <c r="K7" s="114">
        <f>清单!K19</f>
        <v>0</v>
      </c>
      <c r="L7" s="114">
        <f>清单!L19</f>
        <v>0</v>
      </c>
      <c r="M7" s="122">
        <f>清单!M19</f>
        <v>60</v>
      </c>
      <c r="N7" s="122">
        <f>清单!N19</f>
        <v>180</v>
      </c>
      <c r="O7" s="122">
        <f>清单!O19</f>
        <v>260</v>
      </c>
      <c r="P7" s="111"/>
      <c r="Q7" s="111"/>
      <c r="R7" s="111"/>
    </row>
    <row r="8" s="98" customFormat="1" ht="48" customHeight="1" spans="1:18">
      <c r="A8" s="111" t="str">
        <f>清单!A21</f>
        <v>二</v>
      </c>
      <c r="B8" s="112" t="str">
        <f>清单!B21</f>
        <v>安全住房（2个）</v>
      </c>
      <c r="C8" s="111"/>
      <c r="D8" s="111"/>
      <c r="E8" s="111"/>
      <c r="F8" s="112" t="str">
        <f>清单!F21</f>
        <v>巩固提升贫困户住房48户，其中D级12户；巩固提升其他农户住房45户，其中D级11户</v>
      </c>
      <c r="G8" s="114">
        <f>清单!G21</f>
        <v>178.6</v>
      </c>
      <c r="H8" s="114">
        <f>清单!H21</f>
        <v>178.6</v>
      </c>
      <c r="I8" s="114">
        <f>清单!I21</f>
        <v>0</v>
      </c>
      <c r="J8" s="114">
        <f>清单!J21</f>
        <v>0</v>
      </c>
      <c r="K8" s="114">
        <f>清单!K21</f>
        <v>0</v>
      </c>
      <c r="L8" s="114">
        <f>清单!L21</f>
        <v>0</v>
      </c>
      <c r="M8" s="122">
        <f>清单!M21</f>
        <v>48</v>
      </c>
      <c r="N8" s="122">
        <f>清单!N21</f>
        <v>98</v>
      </c>
      <c r="O8" s="122">
        <f>清单!O21</f>
        <v>200</v>
      </c>
      <c r="P8" s="111"/>
      <c r="Q8" s="111"/>
      <c r="R8" s="111"/>
    </row>
    <row r="9" s="99" customFormat="1" ht="48" customHeight="1" spans="1:18">
      <c r="A9" s="115" t="str">
        <f>清单!A22</f>
        <v>（一）</v>
      </c>
      <c r="B9" s="116" t="str">
        <f>清单!B22</f>
        <v>贫困户住房巩固提升（1个）</v>
      </c>
      <c r="C9" s="115"/>
      <c r="D9" s="115"/>
      <c r="E9" s="115"/>
      <c r="F9" s="116" t="str">
        <f>清单!F22</f>
        <v>巩固提升贫困户住房48户，其中D级12户；</v>
      </c>
      <c r="G9" s="117">
        <f>清单!G22</f>
        <v>105.6</v>
      </c>
      <c r="H9" s="117">
        <f>清单!H22</f>
        <v>105.6</v>
      </c>
      <c r="I9" s="117">
        <f>清单!I22</f>
        <v>0</v>
      </c>
      <c r="J9" s="117">
        <f>清单!J22</f>
        <v>0</v>
      </c>
      <c r="K9" s="117">
        <f>清单!K22</f>
        <v>0</v>
      </c>
      <c r="L9" s="117">
        <f>清单!L22</f>
        <v>0</v>
      </c>
      <c r="M9" s="123">
        <f>清单!M22</f>
        <v>48</v>
      </c>
      <c r="N9" s="123">
        <f>清单!N22</f>
        <v>98</v>
      </c>
      <c r="O9" s="123">
        <f>清单!O22</f>
        <v>98</v>
      </c>
      <c r="P9" s="115"/>
      <c r="Q9" s="115"/>
      <c r="R9" s="115"/>
    </row>
    <row r="10" s="99" customFormat="1" ht="48" customHeight="1" spans="1:18">
      <c r="A10" s="115" t="str">
        <f>清单!A30</f>
        <v>（二）</v>
      </c>
      <c r="B10" s="116" t="str">
        <f>清单!B30</f>
        <v>其他农户住房巩固提升（1个）</v>
      </c>
      <c r="C10" s="115"/>
      <c r="D10" s="115"/>
      <c r="E10" s="115"/>
      <c r="F10" s="116" t="str">
        <f>清单!F30</f>
        <v>巩固提升其他农户住房45户，其中D级11户</v>
      </c>
      <c r="G10" s="117">
        <f>清单!G30</f>
        <v>73</v>
      </c>
      <c r="H10" s="117">
        <f>清单!H30</f>
        <v>73</v>
      </c>
      <c r="I10" s="117">
        <f>清单!I30</f>
        <v>0</v>
      </c>
      <c r="J10" s="117">
        <f>清单!J30</f>
        <v>0</v>
      </c>
      <c r="K10" s="117">
        <f>清单!K30</f>
        <v>0</v>
      </c>
      <c r="L10" s="117">
        <f>清单!L30</f>
        <v>0</v>
      </c>
      <c r="M10" s="123">
        <f>清单!M30</f>
        <v>0</v>
      </c>
      <c r="N10" s="123">
        <f>清单!N30</f>
        <v>0</v>
      </c>
      <c r="O10" s="123">
        <f>清单!O30</f>
        <v>102</v>
      </c>
      <c r="P10" s="115"/>
      <c r="Q10" s="115"/>
      <c r="R10" s="115"/>
    </row>
    <row r="11" s="98" customFormat="1" ht="48" customHeight="1" spans="1:18">
      <c r="A11" s="111" t="str">
        <f>清单!A42</f>
        <v>三</v>
      </c>
      <c r="B11" s="112" t="str">
        <f>清单!B42</f>
        <v>林业（1个）</v>
      </c>
      <c r="C11" s="111"/>
      <c r="D11" s="111"/>
      <c r="E11" s="111"/>
      <c r="F11" s="112" t="str">
        <f>清单!F42</f>
        <v>实施国有贫困林场基础设施1处</v>
      </c>
      <c r="G11" s="114">
        <f>清单!G42</f>
        <v>80</v>
      </c>
      <c r="H11" s="114">
        <f>清单!H42</f>
        <v>0</v>
      </c>
      <c r="I11" s="114">
        <f>清单!I42</f>
        <v>80</v>
      </c>
      <c r="J11" s="114">
        <f>清单!J42</f>
        <v>0</v>
      </c>
      <c r="K11" s="114">
        <f>清单!K42</f>
        <v>0</v>
      </c>
      <c r="L11" s="114">
        <f>清单!L42</f>
        <v>0</v>
      </c>
      <c r="M11" s="122">
        <f>清单!M42</f>
        <v>5</v>
      </c>
      <c r="N11" s="122">
        <f>清单!N42</f>
        <v>10</v>
      </c>
      <c r="O11" s="122">
        <f>清单!O42</f>
        <v>10</v>
      </c>
      <c r="P11" s="111"/>
      <c r="Q11" s="111"/>
      <c r="R11" s="111"/>
    </row>
    <row r="12" s="98" customFormat="1" ht="48" customHeight="1" spans="1:18">
      <c r="A12" s="111" t="str">
        <f>清单!A44</f>
        <v>四</v>
      </c>
      <c r="B12" s="112" t="str">
        <f>清单!B44</f>
        <v>产业建设（3个）</v>
      </c>
      <c r="C12" s="111"/>
      <c r="D12" s="111"/>
      <c r="E12" s="111"/>
      <c r="F12" s="112" t="str">
        <f>清单!F44</f>
        <v>产业3个</v>
      </c>
      <c r="G12" s="114">
        <f>清单!G44</f>
        <v>3323.21</v>
      </c>
      <c r="H12" s="114">
        <f>清单!H44</f>
        <v>779.21</v>
      </c>
      <c r="I12" s="114">
        <f>清单!I44</f>
        <v>2544</v>
      </c>
      <c r="J12" s="114">
        <f>清单!J44</f>
        <v>0</v>
      </c>
      <c r="K12" s="114">
        <f>清单!K44</f>
        <v>0</v>
      </c>
      <c r="L12" s="114">
        <f>清单!L44</f>
        <v>0</v>
      </c>
      <c r="M12" s="122">
        <f>清单!M44</f>
        <v>860</v>
      </c>
      <c r="N12" s="122">
        <f>清单!N44</f>
        <v>2200</v>
      </c>
      <c r="O12" s="122">
        <f>清单!O44</f>
        <v>2700</v>
      </c>
      <c r="P12" s="111"/>
      <c r="Q12" s="111"/>
      <c r="R12" s="111"/>
    </row>
    <row r="13" s="98" customFormat="1" ht="48" customHeight="1" spans="1:18">
      <c r="A13" s="111" t="str">
        <f>清单!A48</f>
        <v>五</v>
      </c>
      <c r="B13" s="112" t="str">
        <f>清单!B48</f>
        <v>产业道路（14个）</v>
      </c>
      <c r="C13" s="111"/>
      <c r="D13" s="111"/>
      <c r="E13" s="111"/>
      <c r="F13" s="112" t="str">
        <f>清单!F48</f>
        <v>产业道路14个</v>
      </c>
      <c r="G13" s="114">
        <f>清单!G48</f>
        <v>692</v>
      </c>
      <c r="H13" s="114">
        <f>清单!H48</f>
        <v>64</v>
      </c>
      <c r="I13" s="114">
        <f>清单!I48</f>
        <v>628</v>
      </c>
      <c r="J13" s="114">
        <f>清单!J48</f>
        <v>0</v>
      </c>
      <c r="K13" s="114">
        <f>清单!K48</f>
        <v>0</v>
      </c>
      <c r="L13" s="114">
        <f>清单!L48</f>
        <v>0</v>
      </c>
      <c r="M13" s="122">
        <f>清单!M48</f>
        <v>736</v>
      </c>
      <c r="N13" s="122">
        <f>清单!N48</f>
        <v>2367</v>
      </c>
      <c r="O13" s="122">
        <f>清单!O48</f>
        <v>3940</v>
      </c>
      <c r="P13" s="111"/>
      <c r="Q13" s="111"/>
      <c r="R13" s="111"/>
    </row>
    <row r="14" s="98" customFormat="1" ht="48" customHeight="1" spans="1:18">
      <c r="A14" s="111" t="str">
        <f>清单!A63</f>
        <v>六</v>
      </c>
      <c r="B14" s="112" t="str">
        <f>清单!B63</f>
        <v>壮大村集体经济（1个）</v>
      </c>
      <c r="C14" s="111"/>
      <c r="D14" s="111"/>
      <c r="E14" s="111"/>
      <c r="F14" s="112" t="str">
        <f>清单!F63</f>
        <v>壮大村集体经济1个</v>
      </c>
      <c r="G14" s="114">
        <f>清单!G63</f>
        <v>100</v>
      </c>
      <c r="H14" s="114">
        <f>清单!H63</f>
        <v>0</v>
      </c>
      <c r="I14" s="114">
        <f>清单!I63</f>
        <v>100</v>
      </c>
      <c r="J14" s="114">
        <f>清单!J63</f>
        <v>0</v>
      </c>
      <c r="K14" s="114">
        <f>清单!K63</f>
        <v>0</v>
      </c>
      <c r="L14" s="114">
        <f>清单!L63</f>
        <v>0</v>
      </c>
      <c r="M14" s="122">
        <f>清单!M63</f>
        <v>122</v>
      </c>
      <c r="N14" s="122">
        <f>清单!N63</f>
        <v>374</v>
      </c>
      <c r="O14" s="122">
        <f>清单!O63</f>
        <v>828</v>
      </c>
      <c r="P14" s="111"/>
      <c r="Q14" s="111"/>
      <c r="R14" s="111"/>
    </row>
    <row r="15" s="98" customFormat="1" ht="48" customHeight="1" spans="1:18">
      <c r="A15" s="111" t="str">
        <f>清单!A65</f>
        <v>七</v>
      </c>
      <c r="B15" s="112" t="str">
        <f>清单!B65</f>
        <v>其他项目（2个）</v>
      </c>
      <c r="C15" s="111"/>
      <c r="D15" s="111"/>
      <c r="E15" s="111"/>
      <c r="F15" s="112" t="str">
        <f>清单!F65</f>
        <v>其他项目2个</v>
      </c>
      <c r="G15" s="114">
        <f>清单!G65</f>
        <v>336</v>
      </c>
      <c r="H15" s="114">
        <f>清单!H65</f>
        <v>0</v>
      </c>
      <c r="I15" s="114">
        <f>清单!I65</f>
        <v>336</v>
      </c>
      <c r="J15" s="114">
        <f>清单!J65</f>
        <v>0</v>
      </c>
      <c r="K15" s="114">
        <f>清单!K65</f>
        <v>0</v>
      </c>
      <c r="L15" s="114">
        <f>清单!L65</f>
        <v>0</v>
      </c>
      <c r="M15" s="122">
        <f>清单!M65</f>
        <v>896</v>
      </c>
      <c r="N15" s="122">
        <f>清单!N65</f>
        <v>2120</v>
      </c>
      <c r="O15" s="122">
        <f>清单!O65</f>
        <v>2120</v>
      </c>
      <c r="P15" s="111"/>
      <c r="Q15" s="111"/>
      <c r="R15" s="111"/>
    </row>
  </sheetData>
  <mergeCells count="13">
    <mergeCell ref="A1:R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pageMargins left="0.826388888888889" right="0.432638888888889" top="0.751388888888889" bottom="0.751388888888889" header="0.297916666666667" footer="0.297916666666667"/>
  <pageSetup paperSize="8" scale="97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75"/>
  <sheetViews>
    <sheetView showZeros="0" tabSelected="1" zoomScale="80" zoomScaleNormal="80" workbookViewId="0">
      <pane ySplit="3" topLeftCell="A4" activePane="bottomLeft" state="frozen"/>
      <selection/>
      <selection pane="bottomLeft" activeCell="I66" sqref="I66:I67"/>
    </sheetView>
  </sheetViews>
  <sheetFormatPr defaultColWidth="9" defaultRowHeight="12"/>
  <cols>
    <col min="1" max="1" width="7.08333333333333" style="6" customWidth="1"/>
    <col min="2" max="2" width="25.25" style="16" customWidth="1"/>
    <col min="3" max="3" width="10.375" style="6" customWidth="1"/>
    <col min="4" max="4" width="14.3" style="6" customWidth="1"/>
    <col min="5" max="5" width="8.75" style="17" customWidth="1"/>
    <col min="6" max="6" width="51.0916666666667" style="16" customWidth="1"/>
    <col min="7" max="7" width="9.375" style="18" customWidth="1"/>
    <col min="8" max="9" width="9.375" style="18"/>
    <col min="10" max="11" width="9" style="18"/>
    <col min="12" max="12" width="11.0916666666667" style="18" customWidth="1"/>
    <col min="13" max="14" width="8.19166666666667" style="19" customWidth="1"/>
    <col min="15" max="15" width="9.375" style="19" customWidth="1"/>
    <col min="16" max="16" width="9" style="17"/>
    <col min="17" max="17" width="10.9333333333333" style="17" customWidth="1"/>
    <col min="18" max="18" width="10.4666666666667" style="6" customWidth="1"/>
    <col min="19" max="16384" width="9" style="6"/>
  </cols>
  <sheetData>
    <row r="1" s="1" customFormat="1" ht="43" customHeight="1" spans="1:18">
      <c r="A1" s="20" t="s">
        <v>0</v>
      </c>
      <c r="B1" s="21"/>
      <c r="C1" s="20"/>
      <c r="D1" s="20"/>
      <c r="E1" s="20"/>
      <c r="F1" s="21"/>
      <c r="G1" s="22"/>
      <c r="H1" s="22"/>
      <c r="I1" s="22"/>
      <c r="J1" s="22"/>
      <c r="K1" s="22"/>
      <c r="L1" s="22"/>
      <c r="M1" s="76"/>
      <c r="N1" s="76"/>
      <c r="O1" s="76"/>
      <c r="P1" s="76"/>
      <c r="Q1" s="20"/>
      <c r="R1" s="21"/>
    </row>
    <row r="2" s="2" customFormat="1" ht="54" customHeight="1" spans="1:18">
      <c r="A2" s="23" t="s">
        <v>1</v>
      </c>
      <c r="B2" s="24" t="s">
        <v>2</v>
      </c>
      <c r="C2" s="24" t="s">
        <v>3</v>
      </c>
      <c r="D2" s="23" t="s">
        <v>4</v>
      </c>
      <c r="E2" s="23" t="s">
        <v>5</v>
      </c>
      <c r="F2" s="23" t="s">
        <v>6</v>
      </c>
      <c r="G2" s="25" t="s">
        <v>7</v>
      </c>
      <c r="H2" s="25"/>
      <c r="I2" s="25"/>
      <c r="J2" s="25"/>
      <c r="K2" s="25"/>
      <c r="L2" s="77"/>
      <c r="M2" s="78" t="s">
        <v>8</v>
      </c>
      <c r="N2" s="78"/>
      <c r="O2" s="78" t="s">
        <v>9</v>
      </c>
      <c r="P2" s="78" t="s">
        <v>21</v>
      </c>
      <c r="Q2" s="23" t="s">
        <v>22</v>
      </c>
      <c r="R2" s="23" t="s">
        <v>12</v>
      </c>
    </row>
    <row r="3" s="2" customFormat="1" ht="54" customHeight="1" spans="1:18">
      <c r="A3" s="23"/>
      <c r="B3" s="24"/>
      <c r="C3" s="24"/>
      <c r="D3" s="23"/>
      <c r="E3" s="23"/>
      <c r="F3" s="23"/>
      <c r="G3" s="25" t="s">
        <v>13</v>
      </c>
      <c r="H3" s="25" t="s">
        <v>14</v>
      </c>
      <c r="I3" s="25" t="s">
        <v>15</v>
      </c>
      <c r="J3" s="25" t="s">
        <v>16</v>
      </c>
      <c r="K3" s="25" t="s">
        <v>17</v>
      </c>
      <c r="L3" s="25" t="s">
        <v>18</v>
      </c>
      <c r="M3" s="78" t="s">
        <v>19</v>
      </c>
      <c r="N3" s="78" t="s">
        <v>20</v>
      </c>
      <c r="O3" s="78"/>
      <c r="P3" s="78"/>
      <c r="Q3" s="23"/>
      <c r="R3" s="23"/>
    </row>
    <row r="4" s="3" customFormat="1" ht="54" customHeight="1" spans="1:18">
      <c r="A4" s="26"/>
      <c r="B4" s="27" t="s">
        <v>23</v>
      </c>
      <c r="C4" s="28"/>
      <c r="D4" s="26"/>
      <c r="E4" s="26"/>
      <c r="F4" s="29"/>
      <c r="G4" s="30">
        <f>G5+G21+G42+G44+G48+G63+G65</f>
        <v>5254.81</v>
      </c>
      <c r="H4" s="30">
        <f t="shared" ref="H4:O4" si="0">H5+H21+H42+H44+H48+H63+H65</f>
        <v>1545.81</v>
      </c>
      <c r="I4" s="30">
        <f t="shared" si="0"/>
        <v>3709</v>
      </c>
      <c r="J4" s="30">
        <f t="shared" si="0"/>
        <v>0</v>
      </c>
      <c r="K4" s="30">
        <f t="shared" si="0"/>
        <v>0</v>
      </c>
      <c r="L4" s="30">
        <f t="shared" si="0"/>
        <v>0</v>
      </c>
      <c r="M4" s="79">
        <f t="shared" si="0"/>
        <v>4116</v>
      </c>
      <c r="N4" s="79">
        <f t="shared" si="0"/>
        <v>11457</v>
      </c>
      <c r="O4" s="79">
        <f t="shared" si="0"/>
        <v>17912</v>
      </c>
      <c r="P4" s="79"/>
      <c r="Q4" s="26"/>
      <c r="R4" s="26"/>
    </row>
    <row r="5" s="4" customFormat="1" ht="54" customHeight="1" spans="1:248">
      <c r="A5" s="31" t="s">
        <v>24</v>
      </c>
      <c r="B5" s="29" t="s">
        <v>25</v>
      </c>
      <c r="C5" s="26"/>
      <c r="D5" s="26"/>
      <c r="E5" s="31"/>
      <c r="F5" s="29" t="str">
        <f>F6&amp;F19</f>
        <v>农村安全饮水“补短板”项目12个；灌溉修复工程1处</v>
      </c>
      <c r="G5" s="30">
        <f>G6+G19</f>
        <v>545</v>
      </c>
      <c r="H5" s="30">
        <f t="shared" ref="H5:O5" si="1">H6+H19</f>
        <v>524</v>
      </c>
      <c r="I5" s="30">
        <f t="shared" si="1"/>
        <v>21</v>
      </c>
      <c r="J5" s="30">
        <f t="shared" si="1"/>
        <v>0</v>
      </c>
      <c r="K5" s="30">
        <f t="shared" si="1"/>
        <v>0</v>
      </c>
      <c r="L5" s="30">
        <f t="shared" si="1"/>
        <v>0</v>
      </c>
      <c r="M5" s="79">
        <f t="shared" si="1"/>
        <v>1449</v>
      </c>
      <c r="N5" s="79">
        <f t="shared" si="1"/>
        <v>4288</v>
      </c>
      <c r="O5" s="79">
        <f t="shared" si="1"/>
        <v>8114</v>
      </c>
      <c r="P5" s="79"/>
      <c r="Q5" s="26"/>
      <c r="R5" s="60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</row>
    <row r="6" s="4" customFormat="1" ht="54" customHeight="1" spans="1:248">
      <c r="A6" s="31" t="s">
        <v>26</v>
      </c>
      <c r="B6" s="29" t="s">
        <v>27</v>
      </c>
      <c r="C6" s="26"/>
      <c r="D6" s="26"/>
      <c r="E6" s="31"/>
      <c r="F6" s="29" t="s">
        <v>28</v>
      </c>
      <c r="G6" s="30">
        <f>SUM(G7:G18)</f>
        <v>524</v>
      </c>
      <c r="H6" s="30">
        <f t="shared" ref="H6:O6" si="2">SUM(H7:H18)</f>
        <v>524</v>
      </c>
      <c r="I6" s="30">
        <f t="shared" si="2"/>
        <v>0</v>
      </c>
      <c r="J6" s="30">
        <f t="shared" si="2"/>
        <v>0</v>
      </c>
      <c r="K6" s="30">
        <f t="shared" si="2"/>
        <v>0</v>
      </c>
      <c r="L6" s="30">
        <f t="shared" si="2"/>
        <v>0</v>
      </c>
      <c r="M6" s="79">
        <f t="shared" si="2"/>
        <v>1389</v>
      </c>
      <c r="N6" s="79">
        <f t="shared" si="2"/>
        <v>4108</v>
      </c>
      <c r="O6" s="79">
        <f t="shared" si="2"/>
        <v>7854</v>
      </c>
      <c r="P6" s="79"/>
      <c r="Q6" s="26"/>
      <c r="R6" s="60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</row>
    <row r="7" s="4" customFormat="1" ht="118" customHeight="1" spans="1:248">
      <c r="A7" s="32">
        <v>1</v>
      </c>
      <c r="B7" s="33" t="s">
        <v>29</v>
      </c>
      <c r="C7" s="34" t="s">
        <v>30</v>
      </c>
      <c r="D7" s="35" t="s">
        <v>31</v>
      </c>
      <c r="E7" s="36" t="s">
        <v>32</v>
      </c>
      <c r="F7" s="35" t="s">
        <v>33</v>
      </c>
      <c r="G7" s="37">
        <v>50</v>
      </c>
      <c r="H7" s="37">
        <v>50</v>
      </c>
      <c r="I7" s="37"/>
      <c r="J7" s="37"/>
      <c r="K7" s="37"/>
      <c r="L7" s="37"/>
      <c r="M7" s="80">
        <v>212</v>
      </c>
      <c r="N7" s="80">
        <v>624</v>
      </c>
      <c r="O7" s="80">
        <v>860</v>
      </c>
      <c r="P7" s="80" t="s">
        <v>34</v>
      </c>
      <c r="Q7" s="34" t="s">
        <v>35</v>
      </c>
      <c r="R7" s="29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</row>
    <row r="8" s="4" customFormat="1" ht="114" customHeight="1" spans="1:248">
      <c r="A8" s="32">
        <v>2</v>
      </c>
      <c r="B8" s="33" t="s">
        <v>36</v>
      </c>
      <c r="C8" s="38" t="s">
        <v>37</v>
      </c>
      <c r="D8" s="33" t="s">
        <v>38</v>
      </c>
      <c r="E8" s="33" t="s">
        <v>32</v>
      </c>
      <c r="F8" s="33" t="s">
        <v>39</v>
      </c>
      <c r="G8" s="37">
        <v>70</v>
      </c>
      <c r="H8" s="37">
        <v>70</v>
      </c>
      <c r="I8" s="37"/>
      <c r="J8" s="37"/>
      <c r="K8" s="37"/>
      <c r="L8" s="37"/>
      <c r="M8" s="80">
        <v>67</v>
      </c>
      <c r="N8" s="80">
        <v>202</v>
      </c>
      <c r="O8" s="80">
        <v>598</v>
      </c>
      <c r="P8" s="80" t="s">
        <v>34</v>
      </c>
      <c r="Q8" s="34" t="s">
        <v>35</v>
      </c>
      <c r="R8" s="29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</row>
    <row r="9" s="4" customFormat="1" ht="277" customHeight="1" spans="1:248">
      <c r="A9" s="32">
        <v>3</v>
      </c>
      <c r="B9" s="33" t="s">
        <v>40</v>
      </c>
      <c r="C9" s="38" t="s">
        <v>41</v>
      </c>
      <c r="D9" s="33" t="s">
        <v>42</v>
      </c>
      <c r="E9" s="36" t="s">
        <v>32</v>
      </c>
      <c r="F9" s="33" t="s">
        <v>43</v>
      </c>
      <c r="G9" s="37">
        <v>48</v>
      </c>
      <c r="H9" s="37">
        <v>48</v>
      </c>
      <c r="I9" s="37"/>
      <c r="J9" s="37"/>
      <c r="K9" s="37"/>
      <c r="L9" s="37"/>
      <c r="M9" s="80">
        <v>192</v>
      </c>
      <c r="N9" s="80">
        <v>549</v>
      </c>
      <c r="O9" s="80">
        <v>832</v>
      </c>
      <c r="P9" s="80" t="s">
        <v>34</v>
      </c>
      <c r="Q9" s="34" t="s">
        <v>35</v>
      </c>
      <c r="R9" s="29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</row>
    <row r="10" s="4" customFormat="1" ht="104" customHeight="1" spans="1:248">
      <c r="A10" s="32">
        <v>4</v>
      </c>
      <c r="B10" s="33" t="s">
        <v>44</v>
      </c>
      <c r="C10" s="38" t="s">
        <v>45</v>
      </c>
      <c r="D10" s="33" t="s">
        <v>46</v>
      </c>
      <c r="E10" s="36" t="s">
        <v>32</v>
      </c>
      <c r="F10" s="33" t="s">
        <v>47</v>
      </c>
      <c r="G10" s="37">
        <v>23</v>
      </c>
      <c r="H10" s="37">
        <v>23</v>
      </c>
      <c r="I10" s="37"/>
      <c r="J10" s="37"/>
      <c r="K10" s="37"/>
      <c r="L10" s="37"/>
      <c r="M10" s="81">
        <v>88</v>
      </c>
      <c r="N10" s="81">
        <v>267</v>
      </c>
      <c r="O10" s="81">
        <v>489</v>
      </c>
      <c r="P10" s="80" t="s">
        <v>34</v>
      </c>
      <c r="Q10" s="34" t="s">
        <v>35</v>
      </c>
      <c r="R10" s="29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</row>
    <row r="11" s="4" customFormat="1" ht="103" customHeight="1" spans="1:248">
      <c r="A11" s="32">
        <v>5</v>
      </c>
      <c r="B11" s="33" t="s">
        <v>48</v>
      </c>
      <c r="C11" s="38" t="s">
        <v>49</v>
      </c>
      <c r="D11" s="33" t="s">
        <v>50</v>
      </c>
      <c r="E11" s="36" t="s">
        <v>32</v>
      </c>
      <c r="F11" s="33" t="s">
        <v>51</v>
      </c>
      <c r="G11" s="37">
        <v>98</v>
      </c>
      <c r="H11" s="37">
        <v>98</v>
      </c>
      <c r="I11" s="37"/>
      <c r="J11" s="37"/>
      <c r="K11" s="37"/>
      <c r="L11" s="37"/>
      <c r="M11" s="81">
        <v>150</v>
      </c>
      <c r="N11" s="81">
        <v>481</v>
      </c>
      <c r="O11" s="81">
        <v>895</v>
      </c>
      <c r="P11" s="80" t="s">
        <v>34</v>
      </c>
      <c r="Q11" s="34" t="s">
        <v>35</v>
      </c>
      <c r="R11" s="29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</row>
    <row r="12" s="4" customFormat="1" ht="120" customHeight="1" spans="1:248">
      <c r="A12" s="32">
        <v>6</v>
      </c>
      <c r="B12" s="33" t="s">
        <v>52</v>
      </c>
      <c r="C12" s="38" t="s">
        <v>53</v>
      </c>
      <c r="D12" s="33" t="s">
        <v>54</v>
      </c>
      <c r="E12" s="36" t="s">
        <v>32</v>
      </c>
      <c r="F12" s="33" t="s">
        <v>55</v>
      </c>
      <c r="G12" s="37">
        <v>20</v>
      </c>
      <c r="H12" s="37">
        <v>20</v>
      </c>
      <c r="I12" s="37"/>
      <c r="J12" s="37"/>
      <c r="K12" s="37"/>
      <c r="L12" s="37"/>
      <c r="M12" s="80">
        <v>52</v>
      </c>
      <c r="N12" s="80">
        <v>148</v>
      </c>
      <c r="O12" s="80">
        <v>356</v>
      </c>
      <c r="P12" s="80" t="s">
        <v>34</v>
      </c>
      <c r="Q12" s="34" t="s">
        <v>35</v>
      </c>
      <c r="R12" s="29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</row>
    <row r="13" s="4" customFormat="1" ht="99" customHeight="1" spans="1:248">
      <c r="A13" s="32">
        <v>7</v>
      </c>
      <c r="B13" s="33" t="s">
        <v>56</v>
      </c>
      <c r="C13" s="39" t="s">
        <v>57</v>
      </c>
      <c r="D13" s="40" t="s">
        <v>58</v>
      </c>
      <c r="E13" s="36" t="s">
        <v>32</v>
      </c>
      <c r="F13" s="33" t="s">
        <v>59</v>
      </c>
      <c r="G13" s="37">
        <v>20</v>
      </c>
      <c r="H13" s="37">
        <v>20</v>
      </c>
      <c r="I13" s="37"/>
      <c r="J13" s="37"/>
      <c r="K13" s="37"/>
      <c r="L13" s="37"/>
      <c r="M13" s="80">
        <v>75</v>
      </c>
      <c r="N13" s="80">
        <v>226</v>
      </c>
      <c r="O13" s="80">
        <v>594</v>
      </c>
      <c r="P13" s="80" t="s">
        <v>34</v>
      </c>
      <c r="Q13" s="34" t="s">
        <v>35</v>
      </c>
      <c r="R13" s="29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</row>
    <row r="14" s="4" customFormat="1" ht="112" customHeight="1" spans="1:248">
      <c r="A14" s="32">
        <v>8</v>
      </c>
      <c r="B14" s="33" t="s">
        <v>60</v>
      </c>
      <c r="C14" s="38" t="s">
        <v>61</v>
      </c>
      <c r="D14" s="33" t="s">
        <v>62</v>
      </c>
      <c r="E14" s="36" t="s">
        <v>32</v>
      </c>
      <c r="F14" s="33" t="s">
        <v>63</v>
      </c>
      <c r="G14" s="37">
        <v>22</v>
      </c>
      <c r="H14" s="37">
        <v>22</v>
      </c>
      <c r="I14" s="37"/>
      <c r="J14" s="37"/>
      <c r="K14" s="37"/>
      <c r="L14" s="37"/>
      <c r="M14" s="81">
        <v>56</v>
      </c>
      <c r="N14" s="81">
        <v>170</v>
      </c>
      <c r="O14" s="81">
        <v>336</v>
      </c>
      <c r="P14" s="80" t="s">
        <v>34</v>
      </c>
      <c r="Q14" s="34" t="s">
        <v>35</v>
      </c>
      <c r="R14" s="29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</row>
    <row r="15" s="4" customFormat="1" ht="191" customHeight="1" spans="1:248">
      <c r="A15" s="32">
        <v>9</v>
      </c>
      <c r="B15" s="33" t="s">
        <v>64</v>
      </c>
      <c r="C15" s="39" t="s">
        <v>65</v>
      </c>
      <c r="D15" s="40" t="s">
        <v>66</v>
      </c>
      <c r="E15" s="33" t="s">
        <v>32</v>
      </c>
      <c r="F15" s="35" t="s">
        <v>67</v>
      </c>
      <c r="G15" s="37">
        <v>62</v>
      </c>
      <c r="H15" s="37">
        <v>62</v>
      </c>
      <c r="I15" s="37"/>
      <c r="J15" s="37"/>
      <c r="K15" s="37"/>
      <c r="L15" s="37"/>
      <c r="M15" s="80">
        <v>167</v>
      </c>
      <c r="N15" s="80">
        <v>477</v>
      </c>
      <c r="O15" s="80">
        <v>1379</v>
      </c>
      <c r="P15" s="80" t="s">
        <v>34</v>
      </c>
      <c r="Q15" s="34" t="s">
        <v>35</v>
      </c>
      <c r="R15" s="29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</row>
    <row r="16" s="4" customFormat="1" ht="59" customHeight="1" spans="1:248">
      <c r="A16" s="32">
        <v>10</v>
      </c>
      <c r="B16" s="33" t="s">
        <v>68</v>
      </c>
      <c r="C16" s="38" t="s">
        <v>69</v>
      </c>
      <c r="D16" s="33" t="s">
        <v>70</v>
      </c>
      <c r="E16" s="33" t="s">
        <v>32</v>
      </c>
      <c r="F16" s="35" t="s">
        <v>71</v>
      </c>
      <c r="G16" s="37">
        <v>15</v>
      </c>
      <c r="H16" s="37">
        <v>15</v>
      </c>
      <c r="I16" s="37"/>
      <c r="J16" s="37"/>
      <c r="K16" s="37"/>
      <c r="L16" s="37"/>
      <c r="M16" s="80">
        <v>32</v>
      </c>
      <c r="N16" s="80">
        <v>84</v>
      </c>
      <c r="O16" s="80">
        <v>182</v>
      </c>
      <c r="P16" s="80" t="s">
        <v>34</v>
      </c>
      <c r="Q16" s="34" t="s">
        <v>35</v>
      </c>
      <c r="R16" s="29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</row>
    <row r="17" s="4" customFormat="1" ht="205" customHeight="1" spans="1:248">
      <c r="A17" s="32">
        <v>11</v>
      </c>
      <c r="B17" s="33" t="s">
        <v>72</v>
      </c>
      <c r="C17" s="34" t="s">
        <v>73</v>
      </c>
      <c r="D17" s="35" t="s">
        <v>74</v>
      </c>
      <c r="E17" s="33" t="s">
        <v>32</v>
      </c>
      <c r="F17" s="35" t="s">
        <v>75</v>
      </c>
      <c r="G17" s="41">
        <v>34</v>
      </c>
      <c r="H17" s="37">
        <v>34</v>
      </c>
      <c r="I17" s="37"/>
      <c r="J17" s="37"/>
      <c r="K17" s="37"/>
      <c r="L17" s="37"/>
      <c r="M17" s="80">
        <v>156</v>
      </c>
      <c r="N17" s="80">
        <v>446</v>
      </c>
      <c r="O17" s="80">
        <v>685</v>
      </c>
      <c r="P17" s="80" t="s">
        <v>34</v>
      </c>
      <c r="Q17" s="34" t="s">
        <v>35</v>
      </c>
      <c r="R17" s="29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</row>
    <row r="18" s="4" customFormat="1" ht="174" customHeight="1" spans="1:248">
      <c r="A18" s="32">
        <v>12</v>
      </c>
      <c r="B18" s="33" t="s">
        <v>76</v>
      </c>
      <c r="C18" s="34" t="s">
        <v>77</v>
      </c>
      <c r="D18" s="35" t="s">
        <v>78</v>
      </c>
      <c r="E18" s="36" t="s">
        <v>32</v>
      </c>
      <c r="F18" s="35" t="s">
        <v>79</v>
      </c>
      <c r="G18" s="41">
        <v>62</v>
      </c>
      <c r="H18" s="37">
        <v>62</v>
      </c>
      <c r="I18" s="37"/>
      <c r="J18" s="37"/>
      <c r="K18" s="37"/>
      <c r="L18" s="37"/>
      <c r="M18" s="80">
        <v>142</v>
      </c>
      <c r="N18" s="80">
        <v>434</v>
      </c>
      <c r="O18" s="80">
        <v>648</v>
      </c>
      <c r="P18" s="80" t="s">
        <v>34</v>
      </c>
      <c r="Q18" s="34" t="s">
        <v>35</v>
      </c>
      <c r="R18" s="29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</row>
    <row r="19" s="4" customFormat="1" ht="54" customHeight="1" spans="1:248">
      <c r="A19" s="31" t="s">
        <v>80</v>
      </c>
      <c r="B19" s="29" t="s">
        <v>81</v>
      </c>
      <c r="C19" s="26"/>
      <c r="D19" s="26"/>
      <c r="E19" s="31"/>
      <c r="F19" s="29" t="s">
        <v>82</v>
      </c>
      <c r="G19" s="30">
        <f>SUM(G20:G20)</f>
        <v>21</v>
      </c>
      <c r="H19" s="30">
        <f t="shared" ref="H19:O19" si="3">SUM(H20:H20)</f>
        <v>0</v>
      </c>
      <c r="I19" s="30">
        <f t="shared" si="3"/>
        <v>21</v>
      </c>
      <c r="J19" s="30">
        <f t="shared" si="3"/>
        <v>0</v>
      </c>
      <c r="K19" s="30">
        <f t="shared" si="3"/>
        <v>0</v>
      </c>
      <c r="L19" s="30">
        <f t="shared" si="3"/>
        <v>0</v>
      </c>
      <c r="M19" s="79">
        <f t="shared" si="3"/>
        <v>60</v>
      </c>
      <c r="N19" s="79">
        <f t="shared" si="3"/>
        <v>180</v>
      </c>
      <c r="O19" s="79">
        <f t="shared" si="3"/>
        <v>260</v>
      </c>
      <c r="P19" s="79"/>
      <c r="Q19" s="26"/>
      <c r="R19" s="60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</row>
    <row r="20" s="5" customFormat="1" ht="54" customHeight="1" spans="1:248">
      <c r="A20" s="38">
        <v>1</v>
      </c>
      <c r="B20" s="42" t="s">
        <v>83</v>
      </c>
      <c r="C20" s="38" t="s">
        <v>77</v>
      </c>
      <c r="D20" s="38" t="s">
        <v>84</v>
      </c>
      <c r="E20" s="32" t="s">
        <v>85</v>
      </c>
      <c r="F20" s="42" t="s">
        <v>86</v>
      </c>
      <c r="G20" s="43">
        <v>21</v>
      </c>
      <c r="H20" s="43"/>
      <c r="I20" s="49">
        <v>21</v>
      </c>
      <c r="J20" s="49"/>
      <c r="K20" s="49"/>
      <c r="L20" s="49"/>
      <c r="M20" s="82">
        <v>60</v>
      </c>
      <c r="N20" s="82">
        <v>180</v>
      </c>
      <c r="O20" s="82">
        <v>260</v>
      </c>
      <c r="P20" s="80" t="s">
        <v>34</v>
      </c>
      <c r="Q20" s="38" t="s">
        <v>35</v>
      </c>
      <c r="R20" s="52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</row>
    <row r="21" s="6" customFormat="1" ht="54" customHeight="1" spans="1:18">
      <c r="A21" s="26" t="s">
        <v>87</v>
      </c>
      <c r="B21" s="29" t="s">
        <v>88</v>
      </c>
      <c r="C21" s="44"/>
      <c r="D21" s="44"/>
      <c r="E21" s="26"/>
      <c r="F21" s="29" t="str">
        <f>F22&amp;F30</f>
        <v>巩固提升贫困户住房48户，其中D级12户；巩固提升其他农户住房45户，其中D级11户</v>
      </c>
      <c r="G21" s="30">
        <f>G22+G30</f>
        <v>178.6</v>
      </c>
      <c r="H21" s="30">
        <f t="shared" ref="H21:O21" si="4">H22+H30</f>
        <v>178.6</v>
      </c>
      <c r="I21" s="30">
        <f t="shared" si="4"/>
        <v>0</v>
      </c>
      <c r="J21" s="30">
        <f t="shared" si="4"/>
        <v>0</v>
      </c>
      <c r="K21" s="30">
        <f t="shared" si="4"/>
        <v>0</v>
      </c>
      <c r="L21" s="30">
        <f t="shared" si="4"/>
        <v>0</v>
      </c>
      <c r="M21" s="79">
        <f t="shared" si="4"/>
        <v>48</v>
      </c>
      <c r="N21" s="79">
        <f t="shared" si="4"/>
        <v>98</v>
      </c>
      <c r="O21" s="79">
        <f t="shared" si="4"/>
        <v>200</v>
      </c>
      <c r="P21" s="79"/>
      <c r="Q21" s="26"/>
      <c r="R21" s="29"/>
    </row>
    <row r="22" s="7" customFormat="1" ht="54" customHeight="1" spans="1:18">
      <c r="A22" s="26" t="s">
        <v>26</v>
      </c>
      <c r="B22" s="29" t="s">
        <v>89</v>
      </c>
      <c r="C22" s="44"/>
      <c r="D22" s="44"/>
      <c r="E22" s="26"/>
      <c r="F22" s="29" t="s">
        <v>90</v>
      </c>
      <c r="G22" s="30">
        <f>SUM(G23:G29)</f>
        <v>105.6</v>
      </c>
      <c r="H22" s="30">
        <f>SUM(H23:H29)</f>
        <v>105.6</v>
      </c>
      <c r="I22" s="30">
        <f t="shared" ref="I22:L22" si="5">SUM(I24:I29)</f>
        <v>0</v>
      </c>
      <c r="J22" s="30">
        <f t="shared" si="5"/>
        <v>0</v>
      </c>
      <c r="K22" s="30">
        <f t="shared" si="5"/>
        <v>0</v>
      </c>
      <c r="L22" s="30">
        <f t="shared" si="5"/>
        <v>0</v>
      </c>
      <c r="M22" s="79">
        <f t="shared" ref="M22:O22" si="6">SUM(M23:M29)</f>
        <v>48</v>
      </c>
      <c r="N22" s="79">
        <f t="shared" si="6"/>
        <v>98</v>
      </c>
      <c r="O22" s="79">
        <f t="shared" si="6"/>
        <v>98</v>
      </c>
      <c r="P22" s="79"/>
      <c r="Q22" s="26"/>
      <c r="R22" s="29"/>
    </row>
    <row r="23" s="7" customFormat="1" ht="54" customHeight="1" spans="1:18">
      <c r="A23" s="38">
        <v>1</v>
      </c>
      <c r="B23" s="33" t="s">
        <v>91</v>
      </c>
      <c r="C23" s="38" t="s">
        <v>30</v>
      </c>
      <c r="D23" s="38" t="s">
        <v>92</v>
      </c>
      <c r="E23" s="38" t="s">
        <v>93</v>
      </c>
      <c r="F23" s="33" t="s">
        <v>94</v>
      </c>
      <c r="G23" s="37">
        <v>16.4</v>
      </c>
      <c r="H23" s="37">
        <v>16.4</v>
      </c>
      <c r="I23" s="37"/>
      <c r="J23" s="37"/>
      <c r="K23" s="37"/>
      <c r="L23" s="37"/>
      <c r="M23" s="80">
        <v>7</v>
      </c>
      <c r="N23" s="80">
        <v>8</v>
      </c>
      <c r="O23" s="80">
        <v>8</v>
      </c>
      <c r="P23" s="83" t="s">
        <v>34</v>
      </c>
      <c r="Q23" s="38" t="s">
        <v>95</v>
      </c>
      <c r="R23" s="29"/>
    </row>
    <row r="24" s="8" customFormat="1" ht="54" customHeight="1" spans="1:18">
      <c r="A24" s="38">
        <v>2</v>
      </c>
      <c r="B24" s="33" t="s">
        <v>96</v>
      </c>
      <c r="C24" s="45" t="s">
        <v>77</v>
      </c>
      <c r="D24" s="38" t="s">
        <v>97</v>
      </c>
      <c r="E24" s="45" t="s">
        <v>85</v>
      </c>
      <c r="F24" s="33" t="s">
        <v>98</v>
      </c>
      <c r="G24" s="37">
        <v>8</v>
      </c>
      <c r="H24" s="37">
        <v>8</v>
      </c>
      <c r="I24" s="49"/>
      <c r="J24" s="49"/>
      <c r="K24" s="49"/>
      <c r="L24" s="37"/>
      <c r="M24" s="83">
        <v>4</v>
      </c>
      <c r="N24" s="83">
        <v>10</v>
      </c>
      <c r="O24" s="83">
        <v>10</v>
      </c>
      <c r="P24" s="83" t="s">
        <v>34</v>
      </c>
      <c r="Q24" s="45" t="s">
        <v>95</v>
      </c>
      <c r="R24" s="52"/>
    </row>
    <row r="25" s="8" customFormat="1" ht="78" customHeight="1" spans="1:18">
      <c r="A25" s="38">
        <v>3</v>
      </c>
      <c r="B25" s="33" t="s">
        <v>99</v>
      </c>
      <c r="C25" s="46" t="s">
        <v>65</v>
      </c>
      <c r="D25" s="38" t="s">
        <v>100</v>
      </c>
      <c r="E25" s="38" t="s">
        <v>93</v>
      </c>
      <c r="F25" s="33" t="s">
        <v>101</v>
      </c>
      <c r="G25" s="37">
        <v>37.2</v>
      </c>
      <c r="H25" s="37">
        <v>37.2</v>
      </c>
      <c r="I25" s="49"/>
      <c r="J25" s="49"/>
      <c r="K25" s="49"/>
      <c r="L25" s="37"/>
      <c r="M25" s="83">
        <v>17</v>
      </c>
      <c r="N25" s="83">
        <v>29</v>
      </c>
      <c r="O25" s="83">
        <v>29</v>
      </c>
      <c r="P25" s="83" t="s">
        <v>34</v>
      </c>
      <c r="Q25" s="38" t="s">
        <v>95</v>
      </c>
      <c r="R25" s="52"/>
    </row>
    <row r="26" s="8" customFormat="1" ht="54" customHeight="1" spans="1:18">
      <c r="A26" s="38">
        <v>4</v>
      </c>
      <c r="B26" s="33" t="s">
        <v>102</v>
      </c>
      <c r="C26" s="46" t="s">
        <v>61</v>
      </c>
      <c r="D26" s="47" t="s">
        <v>103</v>
      </c>
      <c r="E26" s="45" t="s">
        <v>85</v>
      </c>
      <c r="F26" s="33" t="s">
        <v>104</v>
      </c>
      <c r="G26" s="48">
        <v>6</v>
      </c>
      <c r="H26" s="48">
        <v>6</v>
      </c>
      <c r="I26" s="49"/>
      <c r="J26" s="49"/>
      <c r="K26" s="49"/>
      <c r="L26" s="49"/>
      <c r="M26" s="83">
        <v>3</v>
      </c>
      <c r="N26" s="83">
        <v>10</v>
      </c>
      <c r="O26" s="83">
        <v>10</v>
      </c>
      <c r="P26" s="83" t="s">
        <v>34</v>
      </c>
      <c r="Q26" s="45" t="s">
        <v>95</v>
      </c>
      <c r="R26" s="45"/>
    </row>
    <row r="27" s="8" customFormat="1" ht="54" customHeight="1" spans="1:18">
      <c r="A27" s="38">
        <v>5</v>
      </c>
      <c r="B27" s="36" t="s">
        <v>105</v>
      </c>
      <c r="C27" s="47" t="s">
        <v>37</v>
      </c>
      <c r="D27" s="38" t="s">
        <v>106</v>
      </c>
      <c r="E27" s="45" t="s">
        <v>85</v>
      </c>
      <c r="F27" s="33" t="s">
        <v>107</v>
      </c>
      <c r="G27" s="49">
        <v>8</v>
      </c>
      <c r="H27" s="49">
        <v>8</v>
      </c>
      <c r="I27" s="49"/>
      <c r="J27" s="49"/>
      <c r="K27" s="49"/>
      <c r="L27" s="37"/>
      <c r="M27" s="83">
        <v>4</v>
      </c>
      <c r="N27" s="83">
        <v>14</v>
      </c>
      <c r="O27" s="83">
        <v>14</v>
      </c>
      <c r="P27" s="83" t="s">
        <v>34</v>
      </c>
      <c r="Q27" s="38" t="s">
        <v>95</v>
      </c>
      <c r="R27" s="52"/>
    </row>
    <row r="28" s="8" customFormat="1" ht="54" customHeight="1" spans="1:18">
      <c r="A28" s="38">
        <v>6</v>
      </c>
      <c r="B28" s="36" t="s">
        <v>108</v>
      </c>
      <c r="C28" s="47" t="s">
        <v>73</v>
      </c>
      <c r="D28" s="38" t="s">
        <v>109</v>
      </c>
      <c r="E28" s="38" t="s">
        <v>93</v>
      </c>
      <c r="F28" s="33" t="s">
        <v>110</v>
      </c>
      <c r="G28" s="49">
        <v>25.2</v>
      </c>
      <c r="H28" s="49">
        <v>25.2</v>
      </c>
      <c r="I28" s="49"/>
      <c r="J28" s="49"/>
      <c r="K28" s="49"/>
      <c r="L28" s="37"/>
      <c r="M28" s="83">
        <v>11</v>
      </c>
      <c r="N28" s="83">
        <v>24</v>
      </c>
      <c r="O28" s="83">
        <v>24</v>
      </c>
      <c r="P28" s="83" t="s">
        <v>34</v>
      </c>
      <c r="Q28" s="45" t="s">
        <v>95</v>
      </c>
      <c r="R28" s="52"/>
    </row>
    <row r="29" s="8" customFormat="1" ht="54" customHeight="1" spans="1:18">
      <c r="A29" s="38">
        <v>7</v>
      </c>
      <c r="B29" s="33" t="s">
        <v>111</v>
      </c>
      <c r="C29" s="38" t="s">
        <v>41</v>
      </c>
      <c r="D29" s="47" t="s">
        <v>112</v>
      </c>
      <c r="E29" s="38" t="s">
        <v>93</v>
      </c>
      <c r="F29" s="33" t="s">
        <v>113</v>
      </c>
      <c r="G29" s="48">
        <v>4.8</v>
      </c>
      <c r="H29" s="48">
        <v>4.8</v>
      </c>
      <c r="I29" s="49"/>
      <c r="J29" s="49"/>
      <c r="K29" s="49"/>
      <c r="L29" s="49"/>
      <c r="M29" s="83">
        <v>2</v>
      </c>
      <c r="N29" s="83">
        <v>3</v>
      </c>
      <c r="O29" s="83">
        <v>3</v>
      </c>
      <c r="P29" s="83" t="s">
        <v>34</v>
      </c>
      <c r="Q29" s="38" t="s">
        <v>95</v>
      </c>
      <c r="R29" s="45"/>
    </row>
    <row r="30" s="9" customFormat="1" ht="54" customHeight="1" spans="1:18">
      <c r="A30" s="26" t="s">
        <v>80</v>
      </c>
      <c r="B30" s="29" t="s">
        <v>114</v>
      </c>
      <c r="C30" s="26"/>
      <c r="D30" s="26"/>
      <c r="E30" s="50"/>
      <c r="F30" s="29" t="s">
        <v>115</v>
      </c>
      <c r="G30" s="51">
        <f>SUM(G31:G41)</f>
        <v>73</v>
      </c>
      <c r="H30" s="51">
        <f>SUM(H31:H41)</f>
        <v>73</v>
      </c>
      <c r="I30" s="51"/>
      <c r="J30" s="51"/>
      <c r="K30" s="51"/>
      <c r="L30" s="51"/>
      <c r="M30" s="84"/>
      <c r="N30" s="84"/>
      <c r="O30" s="84">
        <f>SUM(O31:O41)</f>
        <v>102</v>
      </c>
      <c r="P30" s="84"/>
      <c r="Q30" s="45"/>
      <c r="R30" s="60"/>
    </row>
    <row r="31" s="8" customFormat="1" ht="54" customHeight="1" spans="1:18">
      <c r="A31" s="45">
        <v>1</v>
      </c>
      <c r="B31" s="33" t="s">
        <v>116</v>
      </c>
      <c r="C31" s="46" t="s">
        <v>30</v>
      </c>
      <c r="D31" s="38" t="s">
        <v>117</v>
      </c>
      <c r="E31" s="45" t="s">
        <v>85</v>
      </c>
      <c r="F31" s="52" t="s">
        <v>118</v>
      </c>
      <c r="G31" s="49">
        <v>1.5</v>
      </c>
      <c r="H31" s="49">
        <v>1.5</v>
      </c>
      <c r="I31" s="49"/>
      <c r="J31" s="49"/>
      <c r="K31" s="49"/>
      <c r="L31" s="49"/>
      <c r="M31" s="83"/>
      <c r="N31" s="83"/>
      <c r="O31" s="83">
        <v>3</v>
      </c>
      <c r="P31" s="83" t="s">
        <v>34</v>
      </c>
      <c r="Q31" s="38" t="s">
        <v>95</v>
      </c>
      <c r="R31" s="52"/>
    </row>
    <row r="32" s="8" customFormat="1" ht="54" customHeight="1" spans="1:18">
      <c r="A32" s="45">
        <v>2</v>
      </c>
      <c r="B32" s="33" t="s">
        <v>119</v>
      </c>
      <c r="C32" s="46" t="s">
        <v>69</v>
      </c>
      <c r="D32" s="38" t="s">
        <v>120</v>
      </c>
      <c r="E32" s="38" t="s">
        <v>93</v>
      </c>
      <c r="F32" s="33" t="s">
        <v>121</v>
      </c>
      <c r="G32" s="49">
        <v>5</v>
      </c>
      <c r="H32" s="49">
        <v>5</v>
      </c>
      <c r="I32" s="49"/>
      <c r="J32" s="49"/>
      <c r="K32" s="49"/>
      <c r="L32" s="49"/>
      <c r="M32" s="83"/>
      <c r="N32" s="83"/>
      <c r="O32" s="83">
        <v>6</v>
      </c>
      <c r="P32" s="83" t="s">
        <v>34</v>
      </c>
      <c r="Q32" s="45" t="s">
        <v>95</v>
      </c>
      <c r="R32" s="52"/>
    </row>
    <row r="33" s="8" customFormat="1" ht="54" customHeight="1" spans="1:18">
      <c r="A33" s="45">
        <v>3</v>
      </c>
      <c r="B33" s="33" t="s">
        <v>122</v>
      </c>
      <c r="C33" s="46" t="s">
        <v>77</v>
      </c>
      <c r="D33" s="38" t="s">
        <v>123</v>
      </c>
      <c r="E33" s="38" t="s">
        <v>93</v>
      </c>
      <c r="F33" s="33" t="s">
        <v>124</v>
      </c>
      <c r="G33" s="49">
        <v>5</v>
      </c>
      <c r="H33" s="49">
        <v>5</v>
      </c>
      <c r="I33" s="49"/>
      <c r="J33" s="49"/>
      <c r="K33" s="49"/>
      <c r="L33" s="49"/>
      <c r="M33" s="83"/>
      <c r="N33" s="83"/>
      <c r="O33" s="83">
        <v>5</v>
      </c>
      <c r="P33" s="83" t="s">
        <v>34</v>
      </c>
      <c r="Q33" s="38" t="s">
        <v>95</v>
      </c>
      <c r="R33" s="52"/>
    </row>
    <row r="34" s="8" customFormat="1" ht="54" customHeight="1" spans="1:18">
      <c r="A34" s="45">
        <v>4</v>
      </c>
      <c r="B34" s="33" t="s">
        <v>125</v>
      </c>
      <c r="C34" s="46" t="s">
        <v>53</v>
      </c>
      <c r="D34" s="38" t="s">
        <v>126</v>
      </c>
      <c r="E34" s="45" t="s">
        <v>85</v>
      </c>
      <c r="F34" s="33" t="s">
        <v>127</v>
      </c>
      <c r="G34" s="49">
        <v>4.5</v>
      </c>
      <c r="H34" s="49">
        <v>4.5</v>
      </c>
      <c r="I34" s="49"/>
      <c r="J34" s="49"/>
      <c r="K34" s="49"/>
      <c r="L34" s="49"/>
      <c r="M34" s="83"/>
      <c r="N34" s="83"/>
      <c r="O34" s="83">
        <v>6</v>
      </c>
      <c r="P34" s="83" t="s">
        <v>34</v>
      </c>
      <c r="Q34" s="45" t="s">
        <v>95</v>
      </c>
      <c r="R34" s="52"/>
    </row>
    <row r="35" s="8" customFormat="1" ht="54" customHeight="1" spans="1:18">
      <c r="A35" s="45">
        <v>5</v>
      </c>
      <c r="B35" s="33" t="s">
        <v>128</v>
      </c>
      <c r="C35" s="46" t="s">
        <v>45</v>
      </c>
      <c r="D35" s="38" t="s">
        <v>129</v>
      </c>
      <c r="E35" s="38" t="s">
        <v>93</v>
      </c>
      <c r="F35" s="33" t="s">
        <v>130</v>
      </c>
      <c r="G35" s="49">
        <v>4</v>
      </c>
      <c r="H35" s="49">
        <v>4</v>
      </c>
      <c r="I35" s="49"/>
      <c r="J35" s="49"/>
      <c r="K35" s="49"/>
      <c r="L35" s="49"/>
      <c r="M35" s="83"/>
      <c r="N35" s="83"/>
      <c r="O35" s="83">
        <v>2</v>
      </c>
      <c r="P35" s="83" t="s">
        <v>34</v>
      </c>
      <c r="Q35" s="38" t="s">
        <v>95</v>
      </c>
      <c r="R35" s="52"/>
    </row>
    <row r="36" s="8" customFormat="1" ht="54" customHeight="1" spans="1:18">
      <c r="A36" s="45">
        <v>6</v>
      </c>
      <c r="B36" s="33" t="s">
        <v>131</v>
      </c>
      <c r="C36" s="38" t="s">
        <v>65</v>
      </c>
      <c r="D36" s="38" t="s">
        <v>132</v>
      </c>
      <c r="E36" s="38" t="s">
        <v>93</v>
      </c>
      <c r="F36" s="33" t="s">
        <v>133</v>
      </c>
      <c r="G36" s="49">
        <v>23.5</v>
      </c>
      <c r="H36" s="49">
        <v>23.5</v>
      </c>
      <c r="I36" s="49"/>
      <c r="J36" s="49"/>
      <c r="K36" s="49"/>
      <c r="L36" s="49"/>
      <c r="M36" s="83"/>
      <c r="N36" s="83"/>
      <c r="O36" s="83">
        <v>38</v>
      </c>
      <c r="P36" s="83" t="s">
        <v>34</v>
      </c>
      <c r="Q36" s="45" t="s">
        <v>95</v>
      </c>
      <c r="R36" s="52"/>
    </row>
    <row r="37" s="8" customFormat="1" ht="54" customHeight="1" spans="1:18">
      <c r="A37" s="45">
        <v>7</v>
      </c>
      <c r="B37" s="33" t="s">
        <v>134</v>
      </c>
      <c r="C37" s="38" t="s">
        <v>49</v>
      </c>
      <c r="D37" s="53" t="s">
        <v>135</v>
      </c>
      <c r="E37" s="45" t="s">
        <v>85</v>
      </c>
      <c r="F37" s="54" t="s">
        <v>136</v>
      </c>
      <c r="G37" s="49">
        <v>6</v>
      </c>
      <c r="H37" s="49">
        <v>6</v>
      </c>
      <c r="I37" s="49"/>
      <c r="J37" s="49"/>
      <c r="K37" s="49"/>
      <c r="L37" s="49"/>
      <c r="M37" s="83"/>
      <c r="N37" s="83"/>
      <c r="O37" s="83">
        <v>8</v>
      </c>
      <c r="P37" s="83" t="s">
        <v>34</v>
      </c>
      <c r="Q37" s="38" t="s">
        <v>95</v>
      </c>
      <c r="R37" s="52"/>
    </row>
    <row r="38" s="8" customFormat="1" ht="54" customHeight="1" spans="1:18">
      <c r="A38" s="45">
        <v>8</v>
      </c>
      <c r="B38" s="33" t="s">
        <v>137</v>
      </c>
      <c r="C38" s="53" t="s">
        <v>61</v>
      </c>
      <c r="D38" s="53" t="s">
        <v>138</v>
      </c>
      <c r="E38" s="45" t="s">
        <v>85</v>
      </c>
      <c r="F38" s="54" t="s">
        <v>139</v>
      </c>
      <c r="G38" s="49">
        <v>7.5</v>
      </c>
      <c r="H38" s="49">
        <v>7.5</v>
      </c>
      <c r="I38" s="49"/>
      <c r="J38" s="49"/>
      <c r="K38" s="49"/>
      <c r="L38" s="49"/>
      <c r="M38" s="83"/>
      <c r="N38" s="83"/>
      <c r="O38" s="83">
        <v>10</v>
      </c>
      <c r="P38" s="83" t="s">
        <v>34</v>
      </c>
      <c r="Q38" s="45" t="s">
        <v>95</v>
      </c>
      <c r="R38" s="52"/>
    </row>
    <row r="39" s="8" customFormat="1" ht="54" customHeight="1" spans="1:18">
      <c r="A39" s="45">
        <v>9</v>
      </c>
      <c r="B39" s="33" t="s">
        <v>140</v>
      </c>
      <c r="C39" s="53" t="s">
        <v>37</v>
      </c>
      <c r="D39" s="53" t="s">
        <v>141</v>
      </c>
      <c r="E39" s="45" t="s">
        <v>85</v>
      </c>
      <c r="F39" s="54" t="s">
        <v>118</v>
      </c>
      <c r="G39" s="49">
        <v>1.5</v>
      </c>
      <c r="H39" s="49">
        <v>1.5</v>
      </c>
      <c r="I39" s="49"/>
      <c r="J39" s="49"/>
      <c r="K39" s="49"/>
      <c r="L39" s="49"/>
      <c r="M39" s="83"/>
      <c r="N39" s="83"/>
      <c r="O39" s="83">
        <v>3</v>
      </c>
      <c r="P39" s="83" t="s">
        <v>34</v>
      </c>
      <c r="Q39" s="38" t="s">
        <v>95</v>
      </c>
      <c r="R39" s="52"/>
    </row>
    <row r="40" s="8" customFormat="1" ht="54" customHeight="1" spans="1:18">
      <c r="A40" s="45">
        <v>10</v>
      </c>
      <c r="B40" s="33" t="s">
        <v>142</v>
      </c>
      <c r="C40" s="53" t="s">
        <v>73</v>
      </c>
      <c r="D40" s="53" t="s">
        <v>143</v>
      </c>
      <c r="E40" s="38" t="s">
        <v>93</v>
      </c>
      <c r="F40" s="33" t="s">
        <v>144</v>
      </c>
      <c r="G40" s="49">
        <v>6.5</v>
      </c>
      <c r="H40" s="49">
        <v>6.5</v>
      </c>
      <c r="I40" s="49"/>
      <c r="J40" s="49"/>
      <c r="K40" s="49"/>
      <c r="L40" s="49"/>
      <c r="M40" s="83"/>
      <c r="N40" s="83"/>
      <c r="O40" s="83">
        <v>8</v>
      </c>
      <c r="P40" s="83" t="s">
        <v>34</v>
      </c>
      <c r="Q40" s="45" t="s">
        <v>95</v>
      </c>
      <c r="R40" s="52"/>
    </row>
    <row r="41" s="8" customFormat="1" ht="54" customHeight="1" spans="1:18">
      <c r="A41" s="45">
        <v>11</v>
      </c>
      <c r="B41" s="33" t="s">
        <v>145</v>
      </c>
      <c r="C41" s="53" t="s">
        <v>41</v>
      </c>
      <c r="D41" s="55" t="s">
        <v>146</v>
      </c>
      <c r="E41" s="45" t="s">
        <v>85</v>
      </c>
      <c r="F41" s="54" t="s">
        <v>147</v>
      </c>
      <c r="G41" s="56">
        <v>8</v>
      </c>
      <c r="H41" s="56">
        <v>8</v>
      </c>
      <c r="I41" s="49"/>
      <c r="J41" s="49"/>
      <c r="K41" s="49"/>
      <c r="L41" s="49"/>
      <c r="M41" s="83"/>
      <c r="N41" s="83"/>
      <c r="O41" s="83">
        <v>13</v>
      </c>
      <c r="P41" s="83" t="s">
        <v>34</v>
      </c>
      <c r="Q41" s="38" t="s">
        <v>95</v>
      </c>
      <c r="R41" s="52"/>
    </row>
    <row r="42" s="10" customFormat="1" ht="54" customHeight="1" spans="1:18">
      <c r="A42" s="26" t="s">
        <v>148</v>
      </c>
      <c r="B42" s="27" t="s">
        <v>149</v>
      </c>
      <c r="C42" s="28"/>
      <c r="D42" s="26"/>
      <c r="E42" s="26"/>
      <c r="F42" s="29" t="s">
        <v>150</v>
      </c>
      <c r="G42" s="30">
        <f>G43</f>
        <v>80</v>
      </c>
      <c r="H42" s="30"/>
      <c r="I42" s="30">
        <f t="shared" ref="H42:O42" si="7">I43</f>
        <v>80</v>
      </c>
      <c r="J42" s="30">
        <f t="shared" si="7"/>
        <v>0</v>
      </c>
      <c r="K42" s="30">
        <f t="shared" si="7"/>
        <v>0</v>
      </c>
      <c r="L42" s="30">
        <f t="shared" si="7"/>
        <v>0</v>
      </c>
      <c r="M42" s="79">
        <f t="shared" si="7"/>
        <v>5</v>
      </c>
      <c r="N42" s="79">
        <f t="shared" si="7"/>
        <v>10</v>
      </c>
      <c r="O42" s="79">
        <f t="shared" si="7"/>
        <v>10</v>
      </c>
      <c r="P42" s="79"/>
      <c r="Q42" s="26"/>
      <c r="R42" s="26"/>
    </row>
    <row r="43" s="10" customFormat="1" ht="54" customHeight="1" spans="1:18">
      <c r="A43" s="45">
        <v>1</v>
      </c>
      <c r="B43" s="57" t="s">
        <v>151</v>
      </c>
      <c r="C43" s="58" t="s">
        <v>30</v>
      </c>
      <c r="D43" s="58" t="s">
        <v>117</v>
      </c>
      <c r="E43" s="58" t="s">
        <v>152</v>
      </c>
      <c r="F43" s="57" t="s">
        <v>153</v>
      </c>
      <c r="G43" s="59">
        <v>80</v>
      </c>
      <c r="H43" s="59"/>
      <c r="I43" s="59">
        <v>80</v>
      </c>
      <c r="J43" s="59"/>
      <c r="K43" s="59"/>
      <c r="L43" s="59"/>
      <c r="M43" s="85">
        <v>5</v>
      </c>
      <c r="N43" s="85">
        <v>10</v>
      </c>
      <c r="O43" s="85">
        <v>10</v>
      </c>
      <c r="P43" s="38" t="s">
        <v>154</v>
      </c>
      <c r="Q43" s="38" t="s">
        <v>155</v>
      </c>
      <c r="R43" s="93"/>
    </row>
    <row r="44" s="11" customFormat="1" ht="54" customHeight="1" spans="1:18">
      <c r="A44" s="50" t="s">
        <v>156</v>
      </c>
      <c r="B44" s="60" t="s">
        <v>157</v>
      </c>
      <c r="C44" s="61"/>
      <c r="D44" s="61"/>
      <c r="E44" s="50"/>
      <c r="F44" s="60" t="s">
        <v>158</v>
      </c>
      <c r="G44" s="62">
        <f>SUM(G45:G47)</f>
        <v>3323.21</v>
      </c>
      <c r="H44" s="62">
        <f t="shared" ref="H44:O44" si="8">SUM(H45:H47)</f>
        <v>779.21</v>
      </c>
      <c r="I44" s="62">
        <f t="shared" si="8"/>
        <v>2544</v>
      </c>
      <c r="J44" s="62">
        <f t="shared" si="8"/>
        <v>0</v>
      </c>
      <c r="K44" s="62">
        <f t="shared" si="8"/>
        <v>0</v>
      </c>
      <c r="L44" s="62">
        <f t="shared" si="8"/>
        <v>0</v>
      </c>
      <c r="M44" s="84">
        <f t="shared" si="8"/>
        <v>860</v>
      </c>
      <c r="N44" s="84">
        <f t="shared" si="8"/>
        <v>2200</v>
      </c>
      <c r="O44" s="84">
        <f t="shared" si="8"/>
        <v>2700</v>
      </c>
      <c r="P44" s="50"/>
      <c r="Q44" s="50"/>
      <c r="R44" s="61"/>
    </row>
    <row r="45" s="12" customFormat="1" ht="54" customHeight="1" spans="1:18">
      <c r="A45" s="38">
        <v>1</v>
      </c>
      <c r="B45" s="33" t="s">
        <v>159</v>
      </c>
      <c r="C45" s="38" t="s">
        <v>30</v>
      </c>
      <c r="D45" s="38" t="s">
        <v>160</v>
      </c>
      <c r="E45" s="38" t="s">
        <v>152</v>
      </c>
      <c r="F45" s="33" t="s">
        <v>161</v>
      </c>
      <c r="G45" s="37">
        <f>H45+I45</f>
        <v>3093.21</v>
      </c>
      <c r="H45" s="37">
        <v>779.21</v>
      </c>
      <c r="I45" s="37">
        <v>2314</v>
      </c>
      <c r="J45" s="37"/>
      <c r="K45" s="37"/>
      <c r="L45" s="37"/>
      <c r="M45" s="80">
        <v>200</v>
      </c>
      <c r="N45" s="80">
        <v>500</v>
      </c>
      <c r="O45" s="80">
        <v>1000</v>
      </c>
      <c r="P45" s="80" t="s">
        <v>162</v>
      </c>
      <c r="Q45" s="38" t="s">
        <v>163</v>
      </c>
      <c r="R45" s="33"/>
    </row>
    <row r="46" s="6" customFormat="1" ht="54" customHeight="1" spans="1:18">
      <c r="A46" s="38">
        <v>2</v>
      </c>
      <c r="B46" s="52" t="s">
        <v>164</v>
      </c>
      <c r="C46" s="45" t="s">
        <v>165</v>
      </c>
      <c r="D46" s="45"/>
      <c r="E46" s="45" t="s">
        <v>152</v>
      </c>
      <c r="F46" s="52" t="s">
        <v>166</v>
      </c>
      <c r="G46" s="49">
        <v>200</v>
      </c>
      <c r="H46" s="63"/>
      <c r="I46" s="49">
        <v>200</v>
      </c>
      <c r="J46" s="63"/>
      <c r="K46" s="63"/>
      <c r="L46" s="63"/>
      <c r="M46" s="83">
        <v>300</v>
      </c>
      <c r="N46" s="83">
        <v>800</v>
      </c>
      <c r="O46" s="83">
        <v>800</v>
      </c>
      <c r="P46" s="45" t="s">
        <v>162</v>
      </c>
      <c r="Q46" s="45" t="s">
        <v>167</v>
      </c>
      <c r="R46" s="94"/>
    </row>
    <row r="47" s="6" customFormat="1" ht="67" customHeight="1" spans="1:18">
      <c r="A47" s="38">
        <v>3</v>
      </c>
      <c r="B47" s="52" t="s">
        <v>168</v>
      </c>
      <c r="C47" s="45" t="s">
        <v>77</v>
      </c>
      <c r="D47" s="46" t="s">
        <v>169</v>
      </c>
      <c r="E47" s="45" t="s">
        <v>152</v>
      </c>
      <c r="F47" s="64" t="s">
        <v>170</v>
      </c>
      <c r="G47" s="49">
        <v>30</v>
      </c>
      <c r="H47" s="63"/>
      <c r="I47" s="49">
        <v>30</v>
      </c>
      <c r="J47" s="63"/>
      <c r="K47" s="63"/>
      <c r="L47" s="63"/>
      <c r="M47" s="83">
        <v>360</v>
      </c>
      <c r="N47" s="83">
        <f>M47*2.5</f>
        <v>900</v>
      </c>
      <c r="O47" s="83">
        <f>N47</f>
        <v>900</v>
      </c>
      <c r="P47" s="80" t="s">
        <v>162</v>
      </c>
      <c r="Q47" s="45" t="s">
        <v>77</v>
      </c>
      <c r="R47" s="94"/>
    </row>
    <row r="48" s="13" customFormat="1" ht="54" customHeight="1" spans="1:248">
      <c r="A48" s="26" t="s">
        <v>171</v>
      </c>
      <c r="B48" s="65" t="s">
        <v>172</v>
      </c>
      <c r="C48" s="66"/>
      <c r="D48" s="66"/>
      <c r="E48" s="66"/>
      <c r="F48" s="65" t="s">
        <v>173</v>
      </c>
      <c r="G48" s="67">
        <f>SUM(G49:G62)</f>
        <v>692</v>
      </c>
      <c r="H48" s="67">
        <f t="shared" ref="H48:O48" si="9">SUM(H49:H62)</f>
        <v>64</v>
      </c>
      <c r="I48" s="67">
        <f t="shared" si="9"/>
        <v>628</v>
      </c>
      <c r="J48" s="67">
        <f t="shared" si="9"/>
        <v>0</v>
      </c>
      <c r="K48" s="67">
        <f t="shared" si="9"/>
        <v>0</v>
      </c>
      <c r="L48" s="67">
        <f t="shared" si="9"/>
        <v>0</v>
      </c>
      <c r="M48" s="86">
        <f t="shared" si="9"/>
        <v>736</v>
      </c>
      <c r="N48" s="86">
        <f t="shared" si="9"/>
        <v>2367</v>
      </c>
      <c r="O48" s="86">
        <f t="shared" si="9"/>
        <v>3940</v>
      </c>
      <c r="P48" s="79"/>
      <c r="Q48" s="26"/>
      <c r="R48" s="2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</row>
    <row r="49" s="13" customFormat="1" ht="54" customHeight="1" spans="1:248">
      <c r="A49" s="38">
        <v>1</v>
      </c>
      <c r="B49" s="54" t="s">
        <v>174</v>
      </c>
      <c r="C49" s="32" t="s">
        <v>61</v>
      </c>
      <c r="D49" s="32" t="s">
        <v>175</v>
      </c>
      <c r="E49" s="32" t="s">
        <v>152</v>
      </c>
      <c r="F49" s="68" t="s">
        <v>176</v>
      </c>
      <c r="G49" s="69">
        <v>70</v>
      </c>
      <c r="H49" s="70"/>
      <c r="I49" s="70">
        <v>70</v>
      </c>
      <c r="J49" s="70"/>
      <c r="K49" s="70"/>
      <c r="L49" s="70"/>
      <c r="M49" s="87">
        <v>121</v>
      </c>
      <c r="N49" s="88">
        <v>386</v>
      </c>
      <c r="O49" s="88">
        <v>436</v>
      </c>
      <c r="P49" s="80" t="s">
        <v>34</v>
      </c>
      <c r="Q49" s="38" t="s">
        <v>61</v>
      </c>
      <c r="R49" s="60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</row>
    <row r="50" s="13" customFormat="1" ht="54" customHeight="1" spans="1:248">
      <c r="A50" s="38">
        <v>2</v>
      </c>
      <c r="B50" s="33" t="s">
        <v>177</v>
      </c>
      <c r="C50" s="38" t="s">
        <v>49</v>
      </c>
      <c r="D50" s="38" t="s">
        <v>178</v>
      </c>
      <c r="E50" s="32" t="s">
        <v>152</v>
      </c>
      <c r="F50" s="33" t="s">
        <v>179</v>
      </c>
      <c r="G50" s="37">
        <v>20</v>
      </c>
      <c r="H50" s="49"/>
      <c r="I50" s="49">
        <v>20</v>
      </c>
      <c r="J50" s="49"/>
      <c r="K50" s="49"/>
      <c r="L50" s="49"/>
      <c r="M50" s="80">
        <v>56</v>
      </c>
      <c r="N50" s="80">
        <v>215</v>
      </c>
      <c r="O50" s="80">
        <v>458</v>
      </c>
      <c r="P50" s="80" t="s">
        <v>34</v>
      </c>
      <c r="Q50" s="38" t="s">
        <v>49</v>
      </c>
      <c r="R50" s="60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</row>
    <row r="51" s="10" customFormat="1" ht="54" customHeight="1" spans="1:248">
      <c r="A51" s="38">
        <v>3</v>
      </c>
      <c r="B51" s="33" t="s">
        <v>180</v>
      </c>
      <c r="C51" s="38" t="s">
        <v>77</v>
      </c>
      <c r="D51" s="38" t="s">
        <v>84</v>
      </c>
      <c r="E51" s="32" t="s">
        <v>152</v>
      </c>
      <c r="F51" s="71" t="s">
        <v>181</v>
      </c>
      <c r="G51" s="37">
        <v>14</v>
      </c>
      <c r="H51" s="37"/>
      <c r="I51" s="37">
        <v>14</v>
      </c>
      <c r="J51" s="37"/>
      <c r="K51" s="37"/>
      <c r="L51" s="37"/>
      <c r="M51" s="80">
        <v>30</v>
      </c>
      <c r="N51" s="80">
        <v>105</v>
      </c>
      <c r="O51" s="80">
        <v>190</v>
      </c>
      <c r="P51" s="80" t="s">
        <v>34</v>
      </c>
      <c r="Q51" s="38" t="s">
        <v>77</v>
      </c>
      <c r="R51" s="52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</row>
    <row r="52" s="12" customFormat="1" ht="54" customHeight="1" spans="1:18">
      <c r="A52" s="38">
        <v>4</v>
      </c>
      <c r="B52" s="33" t="s">
        <v>182</v>
      </c>
      <c r="C52" s="38" t="s">
        <v>37</v>
      </c>
      <c r="D52" s="38" t="s">
        <v>183</v>
      </c>
      <c r="E52" s="38" t="s">
        <v>152</v>
      </c>
      <c r="F52" s="33" t="s">
        <v>184</v>
      </c>
      <c r="G52" s="37">
        <v>50</v>
      </c>
      <c r="H52" s="37"/>
      <c r="I52" s="89">
        <v>50</v>
      </c>
      <c r="J52" s="37"/>
      <c r="K52" s="37"/>
      <c r="L52" s="37"/>
      <c r="M52" s="80">
        <v>65</v>
      </c>
      <c r="N52" s="80">
        <v>150</v>
      </c>
      <c r="O52" s="80">
        <v>230</v>
      </c>
      <c r="P52" s="80" t="s">
        <v>34</v>
      </c>
      <c r="Q52" s="38" t="s">
        <v>37</v>
      </c>
      <c r="R52" s="33"/>
    </row>
    <row r="53" s="12" customFormat="1" ht="54" customHeight="1" spans="1:18">
      <c r="A53" s="38">
        <v>5</v>
      </c>
      <c r="B53" s="33" t="s">
        <v>185</v>
      </c>
      <c r="C53" s="38" t="s">
        <v>69</v>
      </c>
      <c r="D53" s="38" t="s">
        <v>186</v>
      </c>
      <c r="E53" s="38" t="s">
        <v>152</v>
      </c>
      <c r="F53" s="33" t="s">
        <v>187</v>
      </c>
      <c r="G53" s="37">
        <v>45</v>
      </c>
      <c r="H53" s="37"/>
      <c r="I53" s="37">
        <v>45</v>
      </c>
      <c r="J53" s="37"/>
      <c r="K53" s="37"/>
      <c r="L53" s="37"/>
      <c r="M53" s="80">
        <v>120</v>
      </c>
      <c r="N53" s="80">
        <v>358</v>
      </c>
      <c r="O53" s="80">
        <v>400</v>
      </c>
      <c r="P53" s="80" t="s">
        <v>34</v>
      </c>
      <c r="Q53" s="38" t="s">
        <v>69</v>
      </c>
      <c r="R53" s="33"/>
    </row>
    <row r="54" s="12" customFormat="1" ht="54" customHeight="1" spans="1:18">
      <c r="A54" s="38">
        <v>6</v>
      </c>
      <c r="B54" s="33" t="s">
        <v>188</v>
      </c>
      <c r="C54" s="38" t="s">
        <v>30</v>
      </c>
      <c r="D54" s="38" t="s">
        <v>189</v>
      </c>
      <c r="E54" s="38" t="s">
        <v>152</v>
      </c>
      <c r="F54" s="33" t="s">
        <v>190</v>
      </c>
      <c r="G54" s="37">
        <v>60</v>
      </c>
      <c r="H54" s="37"/>
      <c r="I54" s="37">
        <v>60</v>
      </c>
      <c r="J54" s="37"/>
      <c r="K54" s="37"/>
      <c r="L54" s="37"/>
      <c r="M54" s="80">
        <v>20</v>
      </c>
      <c r="N54" s="80">
        <v>80</v>
      </c>
      <c r="O54" s="80">
        <v>106</v>
      </c>
      <c r="P54" s="80" t="s">
        <v>34</v>
      </c>
      <c r="Q54" s="38" t="s">
        <v>30</v>
      </c>
      <c r="R54" s="33"/>
    </row>
    <row r="55" s="14" customFormat="1" ht="54" customHeight="1" spans="1:18">
      <c r="A55" s="38">
        <v>7</v>
      </c>
      <c r="B55" s="33" t="s">
        <v>191</v>
      </c>
      <c r="C55" s="38" t="s">
        <v>41</v>
      </c>
      <c r="D55" s="38" t="s">
        <v>192</v>
      </c>
      <c r="E55" s="32" t="s">
        <v>152</v>
      </c>
      <c r="F55" s="33" t="s">
        <v>193</v>
      </c>
      <c r="G55" s="37">
        <v>166</v>
      </c>
      <c r="H55" s="37"/>
      <c r="I55" s="37">
        <v>166</v>
      </c>
      <c r="J55" s="37"/>
      <c r="K55" s="37"/>
      <c r="L55" s="37"/>
      <c r="M55" s="80">
        <v>38</v>
      </c>
      <c r="N55" s="80">
        <v>77</v>
      </c>
      <c r="O55" s="80">
        <v>196</v>
      </c>
      <c r="P55" s="80" t="s">
        <v>34</v>
      </c>
      <c r="Q55" s="38" t="s">
        <v>41</v>
      </c>
      <c r="R55" s="29"/>
    </row>
    <row r="56" s="10" customFormat="1" ht="54" customHeight="1" spans="1:248">
      <c r="A56" s="38">
        <v>8</v>
      </c>
      <c r="B56" s="33" t="s">
        <v>194</v>
      </c>
      <c r="C56" s="38" t="s">
        <v>30</v>
      </c>
      <c r="D56" s="38" t="s">
        <v>195</v>
      </c>
      <c r="E56" s="32" t="s">
        <v>152</v>
      </c>
      <c r="F56" s="33" t="s">
        <v>196</v>
      </c>
      <c r="G56" s="37">
        <v>40</v>
      </c>
      <c r="H56" s="37"/>
      <c r="I56" s="37">
        <v>40</v>
      </c>
      <c r="J56" s="37"/>
      <c r="K56" s="37"/>
      <c r="L56" s="37"/>
      <c r="M56" s="80">
        <v>12</v>
      </c>
      <c r="N56" s="80">
        <v>36</v>
      </c>
      <c r="O56" s="80">
        <v>186</v>
      </c>
      <c r="P56" s="80" t="s">
        <v>34</v>
      </c>
      <c r="Q56" s="38" t="s">
        <v>30</v>
      </c>
      <c r="R56" s="52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</row>
    <row r="57" s="5" customFormat="1" ht="54" customHeight="1" spans="1:248">
      <c r="A57" s="38">
        <v>9</v>
      </c>
      <c r="B57" s="33" t="s">
        <v>197</v>
      </c>
      <c r="C57" s="38" t="s">
        <v>73</v>
      </c>
      <c r="D57" s="38" t="s">
        <v>198</v>
      </c>
      <c r="E57" s="32" t="s">
        <v>152</v>
      </c>
      <c r="F57" s="33" t="s">
        <v>199</v>
      </c>
      <c r="G57" s="37">
        <v>45</v>
      </c>
      <c r="H57" s="37"/>
      <c r="I57" s="37">
        <v>45</v>
      </c>
      <c r="J57" s="37"/>
      <c r="K57" s="37"/>
      <c r="L57" s="37"/>
      <c r="M57" s="80">
        <v>21</v>
      </c>
      <c r="N57" s="80">
        <v>66</v>
      </c>
      <c r="O57" s="80">
        <v>212</v>
      </c>
      <c r="P57" s="80" t="s">
        <v>34</v>
      </c>
      <c r="Q57" s="38" t="s">
        <v>73</v>
      </c>
      <c r="R57" s="52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</row>
    <row r="58" s="5" customFormat="1" ht="54" customHeight="1" spans="1:248">
      <c r="A58" s="38">
        <v>10</v>
      </c>
      <c r="B58" s="42" t="s">
        <v>200</v>
      </c>
      <c r="C58" s="38" t="s">
        <v>53</v>
      </c>
      <c r="D58" s="38" t="s">
        <v>201</v>
      </c>
      <c r="E58" s="32" t="s">
        <v>152</v>
      </c>
      <c r="F58" s="42" t="s">
        <v>202</v>
      </c>
      <c r="G58" s="43">
        <v>45</v>
      </c>
      <c r="H58" s="43"/>
      <c r="I58" s="49">
        <v>45</v>
      </c>
      <c r="J58" s="49"/>
      <c r="K58" s="49"/>
      <c r="L58" s="49"/>
      <c r="M58" s="82">
        <v>23</v>
      </c>
      <c r="N58" s="82">
        <v>59</v>
      </c>
      <c r="O58" s="82">
        <v>265</v>
      </c>
      <c r="P58" s="80" t="s">
        <v>34</v>
      </c>
      <c r="Q58" s="38" t="s">
        <v>53</v>
      </c>
      <c r="R58" s="52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</row>
    <row r="59" s="5" customFormat="1" ht="54" customHeight="1" spans="1:248">
      <c r="A59" s="38">
        <v>11</v>
      </c>
      <c r="B59" s="42" t="s">
        <v>203</v>
      </c>
      <c r="C59" s="38" t="s">
        <v>57</v>
      </c>
      <c r="D59" s="38" t="s">
        <v>204</v>
      </c>
      <c r="E59" s="32" t="s">
        <v>152</v>
      </c>
      <c r="F59" s="42" t="s">
        <v>205</v>
      </c>
      <c r="G59" s="43">
        <v>30</v>
      </c>
      <c r="H59" s="43"/>
      <c r="I59" s="49">
        <v>30</v>
      </c>
      <c r="J59" s="49"/>
      <c r="K59" s="49"/>
      <c r="L59" s="49"/>
      <c r="M59" s="82">
        <v>56</v>
      </c>
      <c r="N59" s="82">
        <v>187</v>
      </c>
      <c r="O59" s="82">
        <v>236</v>
      </c>
      <c r="P59" s="80" t="s">
        <v>34</v>
      </c>
      <c r="Q59" s="38" t="s">
        <v>57</v>
      </c>
      <c r="R59" s="52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</row>
    <row r="60" s="5" customFormat="1" ht="54" customHeight="1" spans="1:248">
      <c r="A60" s="38">
        <v>12</v>
      </c>
      <c r="B60" s="42" t="s">
        <v>206</v>
      </c>
      <c r="C60" s="38" t="s">
        <v>61</v>
      </c>
      <c r="D60" s="38" t="s">
        <v>207</v>
      </c>
      <c r="E60" s="32" t="s">
        <v>85</v>
      </c>
      <c r="F60" s="42" t="s">
        <v>208</v>
      </c>
      <c r="G60" s="43">
        <v>8</v>
      </c>
      <c r="H60" s="43"/>
      <c r="I60" s="49">
        <v>8</v>
      </c>
      <c r="J60" s="49"/>
      <c r="K60" s="49"/>
      <c r="L60" s="49"/>
      <c r="M60" s="82">
        <v>48</v>
      </c>
      <c r="N60" s="82">
        <v>158</v>
      </c>
      <c r="O60" s="82">
        <v>158</v>
      </c>
      <c r="P60" s="80" t="s">
        <v>34</v>
      </c>
      <c r="Q60" s="38" t="s">
        <v>61</v>
      </c>
      <c r="R60" s="52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</row>
    <row r="61" s="5" customFormat="1" ht="54" customHeight="1" spans="1:248">
      <c r="A61" s="38">
        <v>13</v>
      </c>
      <c r="B61" s="42" t="s">
        <v>209</v>
      </c>
      <c r="C61" s="38" t="s">
        <v>65</v>
      </c>
      <c r="D61" s="38" t="s">
        <v>210</v>
      </c>
      <c r="E61" s="32" t="s">
        <v>85</v>
      </c>
      <c r="F61" s="42" t="s">
        <v>211</v>
      </c>
      <c r="G61" s="43">
        <v>35</v>
      </c>
      <c r="H61" s="43"/>
      <c r="I61" s="49">
        <v>35</v>
      </c>
      <c r="J61" s="49"/>
      <c r="K61" s="49"/>
      <c r="L61" s="49"/>
      <c r="M61" s="82">
        <v>35</v>
      </c>
      <c r="N61" s="82">
        <v>95</v>
      </c>
      <c r="O61" s="82">
        <v>233</v>
      </c>
      <c r="P61" s="80" t="s">
        <v>34</v>
      </c>
      <c r="Q61" s="38" t="s">
        <v>65</v>
      </c>
      <c r="R61" s="52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</row>
    <row r="62" s="15" customFormat="1" ht="54" customHeight="1" spans="1:18">
      <c r="A62" s="38">
        <v>14</v>
      </c>
      <c r="B62" s="64" t="s">
        <v>212</v>
      </c>
      <c r="C62" s="46" t="s">
        <v>49</v>
      </c>
      <c r="D62" s="46" t="s">
        <v>213</v>
      </c>
      <c r="E62" s="46" t="s">
        <v>152</v>
      </c>
      <c r="F62" s="64" t="s">
        <v>214</v>
      </c>
      <c r="G62" s="37">
        <v>64</v>
      </c>
      <c r="H62" s="37">
        <v>64</v>
      </c>
      <c r="I62" s="37"/>
      <c r="J62" s="37"/>
      <c r="K62" s="37"/>
      <c r="L62" s="37"/>
      <c r="M62" s="80">
        <v>91</v>
      </c>
      <c r="N62" s="80">
        <v>395</v>
      </c>
      <c r="O62" s="80">
        <v>634</v>
      </c>
      <c r="P62" s="80" t="s">
        <v>34</v>
      </c>
      <c r="Q62" s="38" t="s">
        <v>215</v>
      </c>
      <c r="R62" s="38"/>
    </row>
    <row r="63" s="4" customFormat="1" ht="54" customHeight="1" spans="1:18">
      <c r="A63" s="50" t="s">
        <v>216</v>
      </c>
      <c r="B63" s="72" t="s">
        <v>217</v>
      </c>
      <c r="C63" s="73"/>
      <c r="D63" s="73"/>
      <c r="E63" s="73"/>
      <c r="F63" s="72" t="s">
        <v>218</v>
      </c>
      <c r="G63" s="74">
        <f>G64</f>
        <v>100</v>
      </c>
      <c r="H63" s="74">
        <f t="shared" ref="H63:O63" si="10">H64</f>
        <v>0</v>
      </c>
      <c r="I63" s="74">
        <f t="shared" si="10"/>
        <v>100</v>
      </c>
      <c r="J63" s="74">
        <f t="shared" si="10"/>
        <v>0</v>
      </c>
      <c r="K63" s="74">
        <f t="shared" si="10"/>
        <v>0</v>
      </c>
      <c r="L63" s="74">
        <f t="shared" si="10"/>
        <v>0</v>
      </c>
      <c r="M63" s="90">
        <f t="shared" si="10"/>
        <v>122</v>
      </c>
      <c r="N63" s="90">
        <f t="shared" si="10"/>
        <v>374</v>
      </c>
      <c r="O63" s="90">
        <f t="shared" si="10"/>
        <v>828</v>
      </c>
      <c r="P63" s="26"/>
      <c r="Q63" s="26"/>
      <c r="R63" s="95"/>
    </row>
    <row r="64" s="12" customFormat="1" ht="54" customHeight="1" spans="1:18">
      <c r="A64" s="38">
        <v>1</v>
      </c>
      <c r="B64" s="33" t="s">
        <v>219</v>
      </c>
      <c r="C64" s="38" t="s">
        <v>65</v>
      </c>
      <c r="D64" s="32" t="s">
        <v>220</v>
      </c>
      <c r="E64" s="53" t="s">
        <v>152</v>
      </c>
      <c r="F64" s="75" t="s">
        <v>221</v>
      </c>
      <c r="G64" s="49">
        <v>100</v>
      </c>
      <c r="H64" s="49"/>
      <c r="I64" s="49">
        <v>100</v>
      </c>
      <c r="J64" s="49"/>
      <c r="K64" s="49"/>
      <c r="L64" s="70"/>
      <c r="M64" s="91">
        <v>122</v>
      </c>
      <c r="N64" s="91">
        <v>374</v>
      </c>
      <c r="O64" s="80">
        <v>828</v>
      </c>
      <c r="P64" s="38" t="s">
        <v>162</v>
      </c>
      <c r="Q64" s="38" t="s">
        <v>222</v>
      </c>
      <c r="R64" s="33"/>
    </row>
    <row r="65" s="7" customFormat="1" ht="54" customHeight="1" spans="1:18">
      <c r="A65" s="26" t="s">
        <v>223</v>
      </c>
      <c r="B65" s="29" t="s">
        <v>224</v>
      </c>
      <c r="C65" s="26"/>
      <c r="D65" s="31"/>
      <c r="E65" s="96"/>
      <c r="F65" s="97" t="s">
        <v>225</v>
      </c>
      <c r="G65" s="51">
        <f>SUM(G66:G67)</f>
        <v>336</v>
      </c>
      <c r="H65" s="51">
        <f>SUM(H66:H67)</f>
        <v>0</v>
      </c>
      <c r="I65" s="51">
        <f>SUM(I66:I67)</f>
        <v>336</v>
      </c>
      <c r="J65" s="51">
        <f t="shared" ref="H65:O65" si="11">SUM(J66:J67)</f>
        <v>0</v>
      </c>
      <c r="K65" s="51">
        <f t="shared" si="11"/>
        <v>0</v>
      </c>
      <c r="L65" s="51">
        <f t="shared" si="11"/>
        <v>0</v>
      </c>
      <c r="M65" s="84">
        <f t="shared" si="11"/>
        <v>896</v>
      </c>
      <c r="N65" s="84">
        <f t="shared" si="11"/>
        <v>2120</v>
      </c>
      <c r="O65" s="84">
        <f t="shared" si="11"/>
        <v>2120</v>
      </c>
      <c r="P65" s="26"/>
      <c r="Q65" s="26"/>
      <c r="R65" s="29"/>
    </row>
    <row r="66" s="12" customFormat="1" ht="54" customHeight="1" spans="1:18">
      <c r="A66" s="38">
        <v>1</v>
      </c>
      <c r="B66" s="33" t="s">
        <v>226</v>
      </c>
      <c r="C66" s="38" t="s">
        <v>165</v>
      </c>
      <c r="D66" s="38"/>
      <c r="E66" s="38" t="s">
        <v>152</v>
      </c>
      <c r="F66" s="33" t="s">
        <v>227</v>
      </c>
      <c r="G66" s="37">
        <v>240</v>
      </c>
      <c r="H66" s="37"/>
      <c r="I66" s="37">
        <v>240</v>
      </c>
      <c r="J66" s="37"/>
      <c r="K66" s="37"/>
      <c r="L66" s="37"/>
      <c r="M66" s="80">
        <v>800</v>
      </c>
      <c r="N66" s="80">
        <v>2000</v>
      </c>
      <c r="O66" s="80">
        <v>2000</v>
      </c>
      <c r="P66" s="80" t="s">
        <v>162</v>
      </c>
      <c r="Q66" s="38" t="s">
        <v>167</v>
      </c>
      <c r="R66" s="33"/>
    </row>
    <row r="67" s="12" customFormat="1" ht="54" customHeight="1" spans="1:18">
      <c r="A67" s="38">
        <v>2</v>
      </c>
      <c r="B67" s="33" t="s">
        <v>228</v>
      </c>
      <c r="C67" s="38" t="s">
        <v>165</v>
      </c>
      <c r="D67" s="38"/>
      <c r="E67" s="38" t="s">
        <v>152</v>
      </c>
      <c r="F67" s="33" t="s">
        <v>229</v>
      </c>
      <c r="G67" s="37">
        <v>96</v>
      </c>
      <c r="H67" s="37"/>
      <c r="I67" s="37">
        <v>96</v>
      </c>
      <c r="J67" s="37"/>
      <c r="K67" s="37"/>
      <c r="L67" s="37"/>
      <c r="M67" s="80">
        <v>96</v>
      </c>
      <c r="N67" s="80">
        <v>120</v>
      </c>
      <c r="O67" s="80">
        <v>120</v>
      </c>
      <c r="P67" s="80" t="s">
        <v>162</v>
      </c>
      <c r="Q67" s="38" t="s">
        <v>167</v>
      </c>
      <c r="R67" s="33"/>
    </row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</sheetData>
  <mergeCells count="13">
    <mergeCell ref="A1:R1"/>
    <mergeCell ref="G2:L2"/>
    <mergeCell ref="M2:N2"/>
    <mergeCell ref="A2:A3"/>
    <mergeCell ref="B2:B3"/>
    <mergeCell ref="C2:C3"/>
    <mergeCell ref="D2:D3"/>
    <mergeCell ref="E2:E3"/>
    <mergeCell ref="F2:F3"/>
    <mergeCell ref="O2:O3"/>
    <mergeCell ref="P2:P3"/>
    <mergeCell ref="Q2:Q3"/>
    <mergeCell ref="R2:R3"/>
  </mergeCells>
  <conditionalFormatting sqref="B20">
    <cfRule type="duplicateValues" dxfId="0" priority="2"/>
  </conditionalFormatting>
  <conditionalFormatting sqref="B49:B50">
    <cfRule type="duplicateValues" dxfId="0" priority="6"/>
  </conditionalFormatting>
  <conditionalFormatting sqref="B58:B61">
    <cfRule type="duplicateValues" dxfId="0" priority="1"/>
  </conditionalFormatting>
  <conditionalFormatting sqref="B5 B19 B56:B57">
    <cfRule type="duplicateValues" dxfId="0" priority="3"/>
  </conditionalFormatting>
  <conditionalFormatting sqref="B48 B51">
    <cfRule type="duplicateValues" dxfId="0" priority="7"/>
  </conditionalFormatting>
  <pageMargins left="0.865277777777778" right="0.235416666666667" top="0.751388888888889" bottom="0.55" header="0.297916666666667" footer="0.297916666666667"/>
  <pageSetup paperSize="9" scale="59" fitToHeight="0" orientation="landscape" horizontalDpi="600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清单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幸伊 曾来</cp:lastModifiedBy>
  <dcterms:created xsi:type="dcterms:W3CDTF">2020-03-27T06:22:00Z</dcterms:created>
  <dcterms:modified xsi:type="dcterms:W3CDTF">2020-04-10T07:48:27Z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