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项目清单" sheetId="1" r:id="rId1"/>
  </sheets>
  <definedNames>
    <definedName name="_xlnm.Print_Area" localSheetId="0">'项目清单'!$A$1:$S$72</definedName>
    <definedName name="_xlnm.Print_Titles" localSheetId="0">'项目清单'!$1:$3</definedName>
  </definedNames>
  <calcPr fullCalcOnLoad="1"/>
</workbook>
</file>

<file path=xl/sharedStrings.xml><?xml version="1.0" encoding="utf-8"?>
<sst xmlns="http://schemas.openxmlformats.org/spreadsheetml/2006/main" count="531" uniqueCount="202">
  <si>
    <t>岚皋县2020年第五批脱贫攻坚项目建设计划表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</si>
  <si>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</si>
  <si>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</si>
  <si>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</si>
  <si>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</si>
  <si>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</si>
  <si>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</si>
  <si>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</si>
  <si>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</si>
  <si>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受益总人口</t>
  </si>
  <si>
    <t>完成时限</t>
  </si>
  <si>
    <t>责任单位</t>
  </si>
  <si>
    <t>实施单位</t>
  </si>
  <si>
    <t>备注</t>
  </si>
  <si>
    <t>合计</t>
  </si>
  <si>
    <t>财政涉农
整合资金</t>
  </si>
  <si>
    <t>财政专项
扶贫资金</t>
  </si>
  <si>
    <t>部门资金</t>
  </si>
  <si>
    <t>其它资金</t>
  </si>
  <si>
    <t>企业或贫困
户自筹资金</t>
  </si>
  <si>
    <t>户数</t>
  </si>
  <si>
    <t>人数</t>
  </si>
  <si>
    <t>合计（60个）</t>
  </si>
  <si>
    <t>一</t>
  </si>
  <si>
    <t>交通（19个）</t>
  </si>
  <si>
    <t>（一）</t>
  </si>
  <si>
    <t>产业道路建设工程（10个）</t>
  </si>
  <si>
    <t>产业道路建设工程10条21.4公里；</t>
  </si>
  <si>
    <t>隆兴村产业道路建设工程</t>
  </si>
  <si>
    <t>堰门镇</t>
  </si>
  <si>
    <t>隆兴村</t>
  </si>
  <si>
    <t>改建</t>
  </si>
  <si>
    <t>改建硬化产业道路3.3公里（卢家院子至张家湾），路基宽度4.5米，路面宽度3.5米</t>
  </si>
  <si>
    <t>7月底前</t>
  </si>
  <si>
    <t>交通局</t>
  </si>
  <si>
    <t>联合村产业道路建设工程</t>
  </si>
  <si>
    <t>滔河镇</t>
  </si>
  <si>
    <t>联合村</t>
  </si>
  <si>
    <t>改建硬化产业道路2.3公里（四王庙至曾家老屋场），路基宽度4.5米，路面宽度3.5米</t>
  </si>
  <si>
    <t>竹林村产业道路建设工程</t>
  </si>
  <si>
    <t>城关镇</t>
  </si>
  <si>
    <t>竹林村</t>
  </si>
  <si>
    <t>改建硬化产业道路3.3公里（村级路终点-东垭），路基宽度4.5米，路面宽度3.5米</t>
  </si>
  <si>
    <t>红岩村产业道路建设工程</t>
  </si>
  <si>
    <t>石门镇</t>
  </si>
  <si>
    <t>红岩村</t>
  </si>
  <si>
    <t>新建</t>
  </si>
  <si>
    <t>新修产业道路3公里（红岩活动室至施家垭），路基宽度4.5米。</t>
  </si>
  <si>
    <t>6月底前</t>
  </si>
  <si>
    <t>葵花村产业道路建设工程</t>
  </si>
  <si>
    <t>葵花村</t>
  </si>
  <si>
    <t>改建产业道路3公里（大竹园-纸厂坪），路基宽度4.5米</t>
  </si>
  <si>
    <t>金珠店社区产业道路建设工程</t>
  </si>
  <si>
    <t>佐龙镇</t>
  </si>
  <si>
    <t>金珠店社区</t>
  </si>
  <si>
    <t>产业道路完善3.4公里（集镇天桥至安置点），实施路肩、护栏、砼排水沟等，路基宽度4.5米</t>
  </si>
  <si>
    <t>金珠沟村产业道路建设工程</t>
  </si>
  <si>
    <t>金珠沟村</t>
  </si>
  <si>
    <t>新修及改建产业道路2公里（太神庙-帽儿沟垭子），路基宽度4.5米</t>
  </si>
  <si>
    <t>武学村产业道路建设工程</t>
  </si>
  <si>
    <t>孟石岭镇</t>
  </si>
  <si>
    <t>武学村</t>
  </si>
  <si>
    <t>改造</t>
  </si>
  <si>
    <t>改建产业道路0.8公里（原四新村村道-邹家院子），路基宽度4.5米</t>
  </si>
  <si>
    <t>易坪村产业道路建设工程</t>
  </si>
  <si>
    <t>易坪村</t>
  </si>
  <si>
    <t>新建及硬化产业道路150米，新建便民桥1座（纸厂坪）</t>
  </si>
  <si>
    <t>和平村产业道路建设工程</t>
  </si>
  <si>
    <t>蔺河镇</t>
  </si>
  <si>
    <t>和平村</t>
  </si>
  <si>
    <t>改建产业道路0.15公里(下坝子-储家庄)，主要实施桥梁加宽（2-10米板桥，宽3米，引桥长50米）、路面修复硬化等</t>
  </si>
  <si>
    <t>（二）</t>
  </si>
  <si>
    <t>通村、组道路“补短板”工程（9个）</t>
  </si>
  <si>
    <t>通村、组道路“补短板”工程9个</t>
  </si>
  <si>
    <t>万家村通村、组道路“补短板”工程</t>
  </si>
  <si>
    <t>万家村</t>
  </si>
  <si>
    <t>三组庙平河坝至柿子树坡新修外侧挡墙200立方米</t>
  </si>
  <si>
    <t>联春村通村、组道路“补短板”工程</t>
  </si>
  <si>
    <t>联春村</t>
  </si>
  <si>
    <t>新修五组唐家盘道挡墙650立方米，二组罗自慧门前挡墙50立方米，六组盘道挡墙50立方米</t>
  </si>
  <si>
    <t>葵花村通村、组道路“补短板”工程</t>
  </si>
  <si>
    <t>新建1-6米钢筋砼板桥1座（葵花村小沟）</t>
  </si>
  <si>
    <t>红星村通村、组道路“补短板”工程</t>
  </si>
  <si>
    <t>民主镇</t>
  </si>
  <si>
    <t>红星村</t>
  </si>
  <si>
    <t>实施路面修复、路基缺口修复、安保修复等（码头至新坝界）</t>
  </si>
  <si>
    <t>先进村通村、组道路“补短板”工程</t>
  </si>
  <si>
    <t>先进村</t>
  </si>
  <si>
    <t>清理塌方1处、挡墙1处、安保修复（光荣桥-红星路）</t>
  </si>
  <si>
    <t>长春村通村、组道路“补短板”工程</t>
  </si>
  <si>
    <t>长春村</t>
  </si>
  <si>
    <t>新建挡墙3处、路面修复1处（桂溪沟桥-罗家院子）</t>
  </si>
  <si>
    <t>丰景村通村、组道路“补短板”工程</t>
  </si>
  <si>
    <t>丰景村</t>
  </si>
  <si>
    <t>新修硬化道路0.15公里（村委会-跃进小学安置点）路面宽度3.5米</t>
  </si>
  <si>
    <t>团员村通村、组道路“补短板”工程</t>
  </si>
  <si>
    <t>团员村</t>
  </si>
  <si>
    <t>新修硬化道路0.3公里（七一片区安置点-堰官路），路面宽度6米</t>
  </si>
  <si>
    <t>金珠店社区通村、组道路“补短板”工程</t>
  </si>
  <si>
    <t>新修硬化道路0.6公里（幼儿园后门至集镇安置小区），路面宽度3.5米</t>
  </si>
  <si>
    <t>二</t>
  </si>
  <si>
    <t>水利设施（12个）</t>
  </si>
  <si>
    <t>安全饮水（9个）</t>
  </si>
  <si>
    <t>安全饮水工程项目9个；</t>
  </si>
  <si>
    <t>城关镇农村安全饮水“补短板”项目</t>
  </si>
  <si>
    <t>新春村、罗景坪社区、竹林村、茅坪村</t>
  </si>
  <si>
    <t>新建+改造</t>
  </si>
  <si>
    <t xml:space="preserve">
新春村：新修拦水坝1座，新修蓄水池一座，管道1500米。
罗景坪社区：新修5立方过滤池一座，管道500米。
竹林村：维修拦水坝1座，新修10m³蓄水池两座（其中一座拆除重建），管道1500米。
茅坪村：新修拦水坝1座，新修5立方过滤池一座，10m³蓄水池一座，管道3500米。
</t>
  </si>
  <si>
    <t>水利局</t>
  </si>
  <si>
    <t>佐龙镇农村安全饮水“补短板”项目</t>
  </si>
  <si>
    <t>杜坝村、金珠沟村、金珠店社区、花坝村、双喜村、华兴村。</t>
  </si>
  <si>
    <t>杜坝村：七组新修20m³蓄水池1座、安装PE63管400m；
金珠沟村：五组（煤炭湾)更换和包裹PE32管220m、金珠沟桥侧包裹水管200m；
金珠店社区：金珠沟梁至二级泵水池安装PE63管500m，金珠沟取水口至金珠沟梁更改管道1500m；
花坝村：（灌沟）修50m³过滤蓄水池1座；</t>
  </si>
  <si>
    <t>蔺河镇农村安全饮水“补短板”项目</t>
  </si>
  <si>
    <t>蒋家关村、大湾村、茶园村、和平村、新建村</t>
  </si>
  <si>
    <t>改造+新建</t>
  </si>
  <si>
    <t>蒋家关村：六组更换φ63管道1050米、φ25管道1250米；
大湾村：一组桂沟维修改造蓄水池1座；                       
茶园村：八组新建蓄水池过滤池1个；                         
和平村：二组梨树垭大河堰塘新建拦水坝1座、过滤池1座、引水明涵1处；                                        
新建村：一组维修改造蓄水池过滤池1座。</t>
  </si>
  <si>
    <t>南宫山镇农村安全饮水“补短板”项目</t>
  </si>
  <si>
    <t>南宫山镇</t>
  </si>
  <si>
    <t>红日村</t>
  </si>
  <si>
    <t>集镇供水新建预沉池1座、漫滤池1座</t>
  </si>
  <si>
    <t>民主镇农村安全饮水“补短板”项目</t>
  </si>
  <si>
    <t>马安村、农田社区、五一村</t>
  </si>
  <si>
    <t>新建及改造</t>
  </si>
  <si>
    <t xml:space="preserve">马安村：二组剪子沟新建取水口1处，过滤池1座，PEDN*40管道3500米，二组金家湾取水口及蓄水池修复；                   
农田社区：三组杜家湾新建取水口1处，PEDN*40管道2000米；                                            
五一村：新建取水口2处，过滤池1座、20立方米蓄水池1座，PEDN*40管道9000米；                </t>
  </si>
  <si>
    <t>滔河镇农村安全饮水“补短板”项目</t>
  </si>
  <si>
    <t>车坪村、葵花村、双向村</t>
  </si>
  <si>
    <t>车坪村：二组维修拦水坝1座，更换Φ63管道2000米；
车坪村：五组（板桥沟）维修拦水坝1座，Φ32管道2000米；
车坪村：五组（洞沟）铺设Φ32管道2000米；
葵花村：二组维修8m³蓄水池1座；
柏坪村：二组铺设Φ32管道2000米；
双向村：一组铺设Φ25管道2000米。</t>
  </si>
  <si>
    <t>石门镇农村安全饮水“补短板”项目</t>
  </si>
  <si>
    <t>新建取水口、拦水坝，引水明涵、引水管道、100m³蓄水池一座，供水管道2500米。</t>
  </si>
  <si>
    <t>堰门镇七一片区供水工程</t>
  </si>
  <si>
    <t>中武村、团员村</t>
  </si>
  <si>
    <t>扩建水厂，净化消毒设施1套，蓄水池1座，管道3000米</t>
  </si>
  <si>
    <t>大道河镇集镇供水水源工程</t>
  </si>
  <si>
    <t>大道河镇</t>
  </si>
  <si>
    <t>白果坪村</t>
  </si>
  <si>
    <t>新建取水口1处，过滤池、蓄水池1口，慢滤池1座（原取水口），铺设输水管网10000米</t>
  </si>
  <si>
    <t>灌溉工程(1个)</t>
  </si>
  <si>
    <t>灌溉工程项目1个；</t>
  </si>
  <si>
    <t>花里村六组灌溉工程</t>
  </si>
  <si>
    <t>花里村</t>
  </si>
  <si>
    <t>修复</t>
  </si>
  <si>
    <t>更换管道5000米</t>
  </si>
  <si>
    <t>（三）</t>
  </si>
  <si>
    <t>堤防工程(2个）</t>
  </si>
  <si>
    <t>堤防工程项目2个</t>
  </si>
  <si>
    <t>漆扒村河堤工程</t>
  </si>
  <si>
    <t>漆扒村</t>
  </si>
  <si>
    <t>新建滔河镇漆扒村青岩段河堤320米（中晟中药材粗加工厂外）</t>
  </si>
  <si>
    <t>和平村河堤工程</t>
  </si>
  <si>
    <t>新建和平村五组河堤167米（好多多富硒矿泉水厂外）</t>
  </si>
  <si>
    <t>三</t>
  </si>
  <si>
    <t>产业建设（3个）</t>
  </si>
  <si>
    <t>产业建设项目3个</t>
  </si>
  <si>
    <t>岚皋县魔芋产业配套基础设施建设项目</t>
  </si>
  <si>
    <t>罗景坪社区（原方垭村）</t>
  </si>
  <si>
    <t>支持岚皋县烛山实业有限公司资金250万元，新建厂房2000㎡。按项目资金总量的8%进行收益分红，年收益20万元，期限10年。</t>
  </si>
  <si>
    <t>10月底前</t>
  </si>
  <si>
    <t>发改局</t>
  </si>
  <si>
    <t>支持岚皋县滔河智喜园魔芋种植农民专业合作社资金50万元，新建魔芋园区产业道路6公里。按项目资金总量的8%进行收益分红，年收益4万元，期限10年。</t>
  </si>
  <si>
    <t>岚皋县农产品深加工项目</t>
  </si>
  <si>
    <t>四季镇</t>
  </si>
  <si>
    <t>天枰村</t>
  </si>
  <si>
    <t>支持岚皋县杨杨食品开发有限公司100万元，新建农产品深加工厂房 1200㎡及配套设施。按项目资金总量的8%进行收益分红，年收益8万元，期限10年。</t>
  </si>
  <si>
    <t>四</t>
  </si>
  <si>
    <t>山洪灾害治理（3个）</t>
  </si>
  <si>
    <t>山洪灾害治理3处</t>
  </si>
  <si>
    <t>孟石岭镇九台村阴湾口山洪泥石流治理工程</t>
  </si>
  <si>
    <t>九台村</t>
  </si>
  <si>
    <t>新修排洪明渠200米、排洪涵管100米、截排水沟100米、挡土墙20米、沟道清理150立方米</t>
  </si>
  <si>
    <t>自然资源局</t>
  </si>
  <si>
    <t>石门镇铁佛社区山洪沟治理工程</t>
  </si>
  <si>
    <t>铁佛社区</t>
  </si>
  <si>
    <t>治理山洪沟300米</t>
  </si>
  <si>
    <t>城关镇关山滑坡（方垭自来水厂）治理工程</t>
  </si>
  <si>
    <t>罗金坪社区</t>
  </si>
  <si>
    <t>新建抗滑桩38根、挡土墙75米、排水渠420米，配套建设监测设施</t>
  </si>
  <si>
    <t>12月底前</t>
  </si>
  <si>
    <t>五</t>
  </si>
  <si>
    <t>壮大村集体经济（23个）</t>
  </si>
  <si>
    <t>壮大村集体经济23个</t>
  </si>
  <si>
    <t>壮大集体经济</t>
  </si>
  <si>
    <t>大湾村</t>
  </si>
  <si>
    <t>发展村集体产业，壮大村集体经济</t>
  </si>
  <si>
    <t>农业农村局</t>
  </si>
  <si>
    <t>乱石沟村</t>
  </si>
  <si>
    <t>正沟村</t>
  </si>
  <si>
    <t>黄兴村</t>
  </si>
  <si>
    <t>双喜村</t>
  </si>
  <si>
    <t>五一村</t>
  </si>
  <si>
    <t>农田社区</t>
  </si>
  <si>
    <t>明珠社区</t>
  </si>
  <si>
    <t>进步村</t>
  </si>
  <si>
    <t>草坪村</t>
  </si>
  <si>
    <t>桃园村</t>
  </si>
  <si>
    <t>平安村</t>
  </si>
  <si>
    <t>松林村</t>
  </si>
  <si>
    <t>溢河村</t>
  </si>
  <si>
    <t>六口村</t>
  </si>
  <si>
    <t>罗景坪社区</t>
  </si>
  <si>
    <t>城关村</t>
  </si>
  <si>
    <t>四坪社区</t>
  </si>
  <si>
    <t>肖家坝社区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</si>
</sst>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8"/>
      <name val="方正小标宋简体"/>
      <family val="0"/>
    </font>
    <font>
      <sz val="9"/>
      <color indexed="8"/>
      <name val="Arial"/>
      <family val="2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theme="1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26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0" fontId="1" fillId="0" borderId="11" xfId="67" applyFont="1" applyFill="1" applyBorder="1" applyAlignment="1">
      <alignment horizontal="left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176" fontId="1" fillId="0" borderId="11" xfId="67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6" fillId="0" borderId="11" xfId="27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left" vertical="center" wrapText="1"/>
      <protection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0" fontId="46" fillId="0" borderId="11" xfId="67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69" applyFont="1" applyFill="1" applyBorder="1" applyAlignment="1">
      <alignment horizontal="left" vertical="center" wrapText="1"/>
      <protection/>
    </xf>
    <xf numFmtId="176" fontId="46" fillId="0" borderId="11" xfId="69" applyNumberFormat="1" applyFont="1" applyFill="1" applyBorder="1" applyAlignment="1">
      <alignment horizontal="center" vertical="center" wrapText="1"/>
      <protection/>
    </xf>
    <xf numFmtId="176" fontId="46" fillId="0" borderId="0" xfId="0" applyNumberFormat="1" applyFont="1" applyAlignment="1">
      <alignment horizontal="center" vertical="center"/>
    </xf>
    <xf numFmtId="0" fontId="1" fillId="0" borderId="11" xfId="67" applyFont="1" applyFill="1" applyBorder="1" applyAlignment="1">
      <alignment horizontal="left" vertical="center"/>
      <protection/>
    </xf>
    <xf numFmtId="0" fontId="1" fillId="0" borderId="11" xfId="27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67" applyFont="1" applyFill="1" applyBorder="1" applyAlignment="1">
      <alignment horizontal="center" vertical="center" wrapText="1"/>
      <protection/>
    </xf>
    <xf numFmtId="0" fontId="2" fillId="0" borderId="11" xfId="27" applyFont="1" applyFill="1" applyBorder="1" applyAlignment="1">
      <alignment horizontal="center" vertical="center" wrapText="1"/>
      <protection/>
    </xf>
    <xf numFmtId="176" fontId="2" fillId="0" borderId="11" xfId="69" applyNumberFormat="1" applyFont="1" applyFill="1" applyBorder="1" applyAlignment="1">
      <alignment horizontal="center" vertical="center" wrapText="1"/>
      <protection/>
    </xf>
    <xf numFmtId="176" fontId="2" fillId="0" borderId="11" xfId="67" applyNumberFormat="1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7" fontId="1" fillId="0" borderId="11" xfId="67" applyNumberFormat="1" applyFont="1" applyFill="1" applyBorder="1" applyAlignment="1">
      <alignment horizontal="center" vertical="center" wrapText="1"/>
      <protection/>
    </xf>
    <xf numFmtId="177" fontId="46" fillId="0" borderId="11" xfId="63" applyNumberFormat="1" applyFont="1" applyFill="1" applyBorder="1" applyAlignment="1">
      <alignment horizontal="center" vertical="center"/>
      <protection/>
    </xf>
    <xf numFmtId="177" fontId="4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46" fillId="0" borderId="11" xfId="69" applyNumberFormat="1" applyFont="1" applyFill="1" applyBorder="1" applyAlignment="1">
      <alignment horizontal="center" vertical="center" wrapText="1"/>
      <protection/>
    </xf>
    <xf numFmtId="177" fontId="2" fillId="0" borderId="11" xfId="69" applyNumberFormat="1" applyFont="1" applyFill="1" applyBorder="1" applyAlignment="1">
      <alignment horizontal="center" vertical="center" wrapText="1"/>
      <protection/>
    </xf>
    <xf numFmtId="177" fontId="2" fillId="0" borderId="11" xfId="67" applyNumberFormat="1" applyFont="1" applyFill="1" applyBorder="1" applyAlignment="1">
      <alignment horizontal="center" vertical="center" wrapText="1"/>
      <protection/>
    </xf>
    <xf numFmtId="177" fontId="2" fillId="0" borderId="11" xfId="63" applyNumberFormat="1" applyFont="1" applyFill="1" applyBorder="1" applyAlignment="1">
      <alignment horizontal="center" vertical="center"/>
      <protection/>
    </xf>
    <xf numFmtId="176" fontId="2" fillId="0" borderId="11" xfId="63" applyNumberFormat="1" applyFont="1" applyFill="1" applyBorder="1" applyAlignment="1">
      <alignment vertical="center"/>
      <protection/>
    </xf>
    <xf numFmtId="176" fontId="2" fillId="0" borderId="11" xfId="63" applyNumberFormat="1" applyFont="1" applyFill="1" applyBorder="1" applyAlignment="1">
      <alignment horizontal="center" vertical="center"/>
      <protection/>
    </xf>
    <xf numFmtId="177" fontId="2" fillId="0" borderId="11" xfId="27" applyNumberFormat="1" applyFont="1" applyFill="1" applyBorder="1" applyAlignment="1">
      <alignment horizontal="center" vertical="center" wrapText="1"/>
      <protection/>
    </xf>
    <xf numFmtId="177" fontId="2" fillId="0" borderId="11" xfId="6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27" applyFont="1" applyFill="1" applyBorder="1" applyAlignment="1">
      <alignment horizontal="center" vertical="center" wrapText="1"/>
      <protection/>
    </xf>
    <xf numFmtId="176" fontId="2" fillId="0" borderId="11" xfId="69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3" xfId="68"/>
    <cellStyle name="常规 5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" name="TextBox 77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" name="TextBox 77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" name="TextBox 77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" name="TextBox 77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5" name="TextBox 77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6" name="TextBox 78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" name="TextBox 78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8" name="TextBox 78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9" name="TextBox 783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0" name="TextBox 784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1" name="TextBox 785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2" name="TextBox 786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3" name="TextBox 787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4" name="TextBox 788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5" name="TextBox 789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16" name="TextBox 790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17" name="TextBox 79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18" name="TextBox 79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19" name="TextBox 79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" name="TextBox 79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1" name="TextBox 79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" name="TextBox 79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" name="TextBox 79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" name="TextBox 79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5" name="TextBox 799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6" name="TextBox 800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" name="TextBox 801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8" name="TextBox 802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" name="TextBox 803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30" name="TextBox 804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31" name="TextBox 805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32" name="TextBox 806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" name="TextBox 80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4" name="TextBox 80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5" name="TextBox 80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6" name="TextBox 81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7" name="TextBox 81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8" name="TextBox 81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9" name="TextBox 81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0" name="TextBox 81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1" name="TextBox 81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2" name="TextBox 81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3" name="TextBox 81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4" name="TextBox 81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5" name="TextBox 81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6" name="TextBox 82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7" name="TextBox 82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48" name="TextBox 82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49" name="TextBox 823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0" name="TextBox 824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1" name="TextBox 825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2" name="TextBox 826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3" name="TextBox 827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4" name="TextBox 828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5" name="TextBox 829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7150" cy="9525"/>
    <xdr:sp fLocksText="0">
      <xdr:nvSpPr>
        <xdr:cNvPr id="56" name="TextBox 830"/>
        <xdr:cNvSpPr txBox="1">
          <a:spLocks noChangeArrowheads="1"/>
        </xdr:cNvSpPr>
      </xdr:nvSpPr>
      <xdr:spPr>
        <a:xfrm>
          <a:off x="1083945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57" name="TextBox 83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58" name="TextBox 83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59" name="TextBox 83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0" name="TextBox 83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1" name="TextBox 83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2" name="TextBox 83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3" name="TextBox 83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64" name="TextBox 83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5" name="TextBox 839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6" name="TextBox 840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7" name="TextBox 841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8" name="TextBox 842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69" name="TextBox 843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70" name="TextBox 844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71" name="TextBox 845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72" name="TextBox 846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3" name="TextBox 84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4" name="TextBox 84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5" name="TextBox 84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6" name="TextBox 85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7" name="TextBox 85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8" name="TextBox 85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79" name="TextBox 85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80" name="TextBox 85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81" name="Rectangle 855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82" name="Rectangle 856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83" name="Rectangle 857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84" name="Rectangle 858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85" name="Rectangle 859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86" name="Rectangle 860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87" name="Rectangle 861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88" name="Rectangle 862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89" name="Rectangle 863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90" name="Rectangle 864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91" name="Rectangle 865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92" name="Rectangle 866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93" name="Rectangle 867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94" name="Rectangle 868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95" name="Rectangle 869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96" name="Rectangle 870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97" name="Rectangle 871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98" name="Rectangle 872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99" name="TextBox 87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0" name="TextBox 87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1" name="TextBox 87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2" name="TextBox 87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3" name="TextBox 87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4" name="TextBox 87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5" name="TextBox 87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06" name="TextBox 88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07" name="TextBox 881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08" name="TextBox 882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09" name="TextBox 883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0" name="TextBox 884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1" name="TextBox 885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2" name="TextBox 886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3" name="TextBox 887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14" name="TextBox 888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5" name="TextBox 88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6" name="TextBox 89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7" name="TextBox 89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8" name="TextBox 89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19" name="TextBox 89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0" name="TextBox 89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1" name="TextBox 89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2" name="TextBox 89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3" name="TextBox 89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4" name="TextBox 89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5" name="TextBox 89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6" name="TextBox 90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7" name="TextBox 90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8" name="TextBox 90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29" name="TextBox 90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30" name="TextBox 90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1" name="TextBox 905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2" name="TextBox 906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3" name="TextBox 907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4" name="TextBox 908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5" name="TextBox 909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6" name="TextBox 910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7" name="TextBox 911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138" name="TextBox 912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39" name="TextBox 91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0" name="TextBox 91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1" name="TextBox 91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2" name="TextBox 91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3" name="TextBox 91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4" name="TextBox 91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5" name="TextBox 91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6" name="TextBox 92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7" name="TextBox 92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8" name="TextBox 92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49" name="TextBox 92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0" name="TextBox 92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1" name="TextBox 92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2" name="TextBox 92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3" name="TextBox 92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4" name="TextBox 92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5" name="TextBox 92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6" name="TextBox 93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7" name="TextBox 93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8" name="TextBox 93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59" name="TextBox 93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0" name="TextBox 93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1" name="TextBox 93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2" name="TextBox 93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3" name="TextBox 93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4" name="TextBox 93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5" name="TextBox 93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6" name="TextBox 94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7" name="TextBox 94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8" name="TextBox 94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69" name="TextBox 94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0" name="TextBox 94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1" name="TextBox 94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2" name="TextBox 94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3" name="TextBox 94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4" name="TextBox 94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5" name="TextBox 94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6" name="TextBox 95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7" name="TextBox 95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178" name="TextBox 95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179" name="Rectangle 953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80" name="Rectangle 954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181" name="Rectangle 955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182" name="Rectangle 956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183" name="Rectangle 957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84" name="Rectangle 958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85" name="Rectangle 959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186" name="Rectangle 960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187" name="Rectangle 961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188" name="Rectangle 962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89" name="Rectangle 963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190" name="Rectangle 964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191" name="Rectangle 965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192" name="Rectangle 966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93" name="Rectangle 967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194" name="Rectangle 968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195" name="Rectangle 969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196" name="Rectangle 970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197" name="TextBox 97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198" name="TextBox 97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199" name="TextBox 97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0" name="TextBox 97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1" name="TextBox 97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2" name="TextBox 97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3" name="TextBox 97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04" name="TextBox 97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5" name="TextBox 97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6" name="TextBox 98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7" name="TextBox 98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8" name="TextBox 98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09" name="TextBox 98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10" name="TextBox 98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11" name="TextBox 98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12" name="TextBox 98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3" name="TextBox 98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4" name="TextBox 98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5" name="TextBox 98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6" name="TextBox 99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7" name="TextBox 99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8" name="TextBox 99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19" name="TextBox 99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220" name="TextBox 99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1" name="TextBox 99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2" name="TextBox 99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3" name="TextBox 99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4" name="TextBox 99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5" name="TextBox 99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6" name="TextBox 100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7" name="TextBox 100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8" name="TextBox 100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29" name="TextBox 100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0" name="TextBox 100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1" name="TextBox 100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2" name="TextBox 100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3" name="TextBox 100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4" name="TextBox 100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5" name="TextBox 100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6" name="TextBox 101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7" name="TextBox 101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8" name="TextBox 101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39" name="TextBox 101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0" name="TextBox 101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1" name="TextBox 101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2" name="TextBox 101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3" name="TextBox 101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4" name="TextBox 101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5" name="TextBox 101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6" name="TextBox 102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7" name="TextBox 102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8" name="TextBox 102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49" name="TextBox 102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0" name="TextBox 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1" name="TextBox 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2" name="TextBox 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3" name="TextBox 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4" name="TextBox 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5" name="TextBox 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6" name="TextBox 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7" name="TextBox 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8" name="TextBox 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59" name="TextBox 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260" name="TextBox 1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1" name="TextBox 1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2" name="TextBox 1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3" name="TextBox 1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4" name="TextBox 1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5" name="TextBox 1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6" name="TextBox 1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7" name="TextBox 1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68" name="TextBox 1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69" name="TextBox 19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0" name="TextBox 20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1" name="TextBox 21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2" name="TextBox 22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3" name="TextBox 23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4" name="TextBox 24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5" name="TextBox 25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76" name="TextBox 26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77" name="TextBox 2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78" name="TextBox 2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79" name="TextBox 2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0" name="TextBox 3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1" name="TextBox 3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2" name="TextBox 3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3" name="TextBox 3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4" name="TextBox 3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5" name="TextBox 3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6" name="TextBox 3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7" name="TextBox 3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8" name="TextBox 3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89" name="TextBox 3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90" name="TextBox 4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91" name="TextBox 4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292" name="TextBox 4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3" name="TextBox 43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4" name="TextBox 44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5" name="TextBox 45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6" name="TextBox 46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7" name="TextBox 47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8" name="TextBox 48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299" name="TextBox 49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57150" cy="9525"/>
    <xdr:sp fLocksText="0">
      <xdr:nvSpPr>
        <xdr:cNvPr id="300" name="TextBox 50"/>
        <xdr:cNvSpPr txBox="1">
          <a:spLocks noChangeArrowheads="1"/>
        </xdr:cNvSpPr>
      </xdr:nvSpPr>
      <xdr:spPr>
        <a:xfrm>
          <a:off x="1002982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1" name="TextBox 5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2" name="TextBox 5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3" name="TextBox 5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4" name="TextBox 5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5" name="TextBox 5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6" name="TextBox 5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7" name="TextBox 5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8" name="TextBox 5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09" name="TextBox 5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0" name="TextBox 6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1" name="TextBox 6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2" name="TextBox 6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3" name="TextBox 6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4" name="TextBox 6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5" name="TextBox 6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6" name="TextBox 6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7" name="TextBox 6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8" name="TextBox 6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19" name="TextBox 6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0" name="TextBox 7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1" name="TextBox 7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2" name="TextBox 7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3" name="TextBox 7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4" name="TextBox 7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5" name="TextBox 7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6" name="TextBox 7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7" name="TextBox 7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8" name="TextBox 7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29" name="TextBox 7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0" name="TextBox 8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1" name="TextBox 81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2" name="TextBox 82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3" name="TextBox 83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4" name="TextBox 84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5" name="TextBox 85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6" name="TextBox 86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7" name="TextBox 87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8" name="TextBox 88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39" name="TextBox 89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150" cy="9525"/>
    <xdr:sp fLocksText="0">
      <xdr:nvSpPr>
        <xdr:cNvPr id="340" name="TextBox 90"/>
        <xdr:cNvSpPr txBox="1">
          <a:spLocks noChangeArrowheads="1"/>
        </xdr:cNvSpPr>
      </xdr:nvSpPr>
      <xdr:spPr>
        <a:xfrm>
          <a:off x="84105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341" name="Rectangle 91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42" name="Rectangle 92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343" name="Rectangle 93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344" name="Rectangle 94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345" name="Rectangle 95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46" name="Rectangle 96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47" name="Rectangle 97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348" name="Rectangle 98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349" name="Rectangle 99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350" name="Rectangle 100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51" name="Rectangle 101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352" name="Rectangle 102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353" name="Rectangle 103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47650" cy="552450"/>
    <xdr:sp>
      <xdr:nvSpPr>
        <xdr:cNvPr id="354" name="Rectangle 104"/>
        <xdr:cNvSpPr>
          <a:spLocks noChangeAspect="1"/>
        </xdr:cNvSpPr>
      </xdr:nvSpPr>
      <xdr:spPr>
        <a:xfrm>
          <a:off x="3143250" y="236505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55" name="Rectangle 105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276225" cy="552450"/>
    <xdr:sp>
      <xdr:nvSpPr>
        <xdr:cNvPr id="356" name="Rectangle 106"/>
        <xdr:cNvSpPr>
          <a:spLocks noChangeAspect="1"/>
        </xdr:cNvSpPr>
      </xdr:nvSpPr>
      <xdr:spPr>
        <a:xfrm>
          <a:off x="3143250" y="23650575"/>
          <a:ext cx="276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400050" cy="333375"/>
    <xdr:sp>
      <xdr:nvSpPr>
        <xdr:cNvPr id="357" name="Rectangle 107"/>
        <xdr:cNvSpPr>
          <a:spLocks noChangeAspect="1"/>
        </xdr:cNvSpPr>
      </xdr:nvSpPr>
      <xdr:spPr>
        <a:xfrm>
          <a:off x="3143250" y="236505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</xdr:colOff>
      <xdr:row>35</xdr:row>
      <xdr:rowOff>0</xdr:rowOff>
    </xdr:from>
    <xdr:ext cx="257175" cy="552450"/>
    <xdr:sp>
      <xdr:nvSpPr>
        <xdr:cNvPr id="358" name="Rectangle 108"/>
        <xdr:cNvSpPr>
          <a:spLocks noChangeAspect="1"/>
        </xdr:cNvSpPr>
      </xdr:nvSpPr>
      <xdr:spPr>
        <a:xfrm>
          <a:off x="4552950" y="23650575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59" name="TextBox 10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0" name="TextBox 11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1" name="TextBox 11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2" name="TextBox 11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3" name="TextBox 11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4" name="TextBox 11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5" name="TextBox 11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66" name="TextBox 11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67" name="TextBox 11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68" name="TextBox 11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69" name="TextBox 11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0" name="TextBox 12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1" name="TextBox 12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2" name="TextBox 12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3" name="TextBox 12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74" name="TextBox 12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5" name="TextBox 12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6" name="TextBox 12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7" name="TextBox 12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8" name="TextBox 12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79" name="TextBox 12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80" name="TextBox 13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81" name="TextBox 13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382" name="TextBox 13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3" name="TextBox 13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4" name="TextBox 13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5" name="TextBox 13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6" name="TextBox 13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7" name="TextBox 13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8" name="TextBox 13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89" name="TextBox 13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0" name="TextBox 14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1" name="TextBox 14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2" name="TextBox 14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3" name="TextBox 14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4" name="TextBox 14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5" name="TextBox 14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6" name="TextBox 14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7" name="TextBox 14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8" name="TextBox 14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399" name="TextBox 14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0" name="TextBox 15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1" name="TextBox 15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2" name="TextBox 15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3" name="TextBox 15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4" name="TextBox 15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5" name="TextBox 15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6" name="TextBox 15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7" name="TextBox 15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8" name="TextBox 15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09" name="TextBox 15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0" name="TextBox 16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1" name="TextBox 16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2" name="TextBox 16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3" name="TextBox 163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4" name="TextBox 164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5" name="TextBox 165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6" name="TextBox 166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7" name="TextBox 167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8" name="TextBox 168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19" name="TextBox 169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20" name="TextBox 170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21" name="TextBox 171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7150" cy="9525"/>
    <xdr:sp fLocksText="0">
      <xdr:nvSpPr>
        <xdr:cNvPr id="422" name="TextBox 172"/>
        <xdr:cNvSpPr txBox="1">
          <a:spLocks noChangeArrowheads="1"/>
        </xdr:cNvSpPr>
      </xdr:nvSpPr>
      <xdr:spPr>
        <a:xfrm>
          <a:off x="155829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3" name="TextBox 17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4" name="TextBox 17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5" name="TextBox 17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6" name="TextBox 17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7" name="TextBox 17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8" name="TextBox 17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29" name="TextBox 17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0" name="TextBox 18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1" name="TextBox 18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2" name="TextBox 18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3" name="TextBox 18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4" name="TextBox 18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5" name="TextBox 18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6" name="TextBox 18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7" name="TextBox 18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8" name="TextBox 18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39" name="TextBox 18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0" name="TextBox 19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1" name="TextBox 19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2" name="TextBox 19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3" name="TextBox 19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4" name="TextBox 19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5" name="TextBox 19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6" name="TextBox 19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7" name="TextBox 19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8" name="TextBox 19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49" name="TextBox 19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0" name="TextBox 20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1" name="TextBox 20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2" name="TextBox 20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3" name="TextBox 20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4" name="TextBox 20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5" name="TextBox 20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6" name="TextBox 20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7" name="TextBox 20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8" name="TextBox 20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59" name="TextBox 20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0" name="TextBox 21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1" name="TextBox 21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2" name="TextBox 21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3" name="TextBox 21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4" name="TextBox 21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5" name="TextBox 21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6" name="TextBox 21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7" name="TextBox 21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8" name="TextBox 21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69" name="TextBox 21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0" name="TextBox 22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1" name="TextBox 22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2" name="TextBox 22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3" name="TextBox 22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4" name="TextBox 22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5" name="TextBox 22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6" name="TextBox 22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7" name="TextBox 22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8" name="TextBox 22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79" name="TextBox 22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0" name="TextBox 23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1" name="TextBox 23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2" name="TextBox 23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3" name="TextBox 23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4" name="TextBox 23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5" name="TextBox 23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6" name="TextBox 23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7" name="TextBox 23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8" name="TextBox 23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89" name="TextBox 23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0" name="TextBox 24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1" name="TextBox 24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2" name="TextBox 24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3" name="TextBox 24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4" name="TextBox 24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5" name="TextBox 24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6" name="TextBox 24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7" name="TextBox 24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8" name="TextBox 24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499" name="TextBox 24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0" name="TextBox 25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1" name="TextBox 25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2" name="TextBox 25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3" name="TextBox 25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4" name="TextBox 25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5" name="TextBox 25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6" name="TextBox 25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7" name="TextBox 25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8" name="TextBox 25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09" name="TextBox 25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0" name="TextBox 26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1" name="TextBox 26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2" name="TextBox 26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3" name="TextBox 26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4" name="TextBox 26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5" name="TextBox 26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6" name="TextBox 26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7" name="TextBox 26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8" name="TextBox 26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19" name="TextBox 26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0" name="TextBox 27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1" name="TextBox 27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2" name="TextBox 27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3" name="TextBox 27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4" name="TextBox 27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5" name="TextBox 27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6" name="TextBox 27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7" name="TextBox 27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8" name="TextBox 27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29" name="TextBox 27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0" name="TextBox 28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1" name="TextBox 28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2" name="TextBox 28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3" name="TextBox 28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4" name="TextBox 28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5" name="TextBox 28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6" name="TextBox 28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7" name="TextBox 28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8" name="TextBox 28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39" name="TextBox 28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0" name="TextBox 29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1" name="TextBox 29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2" name="TextBox 29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3" name="TextBox 29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4" name="TextBox 29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5" name="TextBox 29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6" name="TextBox 29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7" name="TextBox 29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8" name="TextBox 29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49" name="TextBox 29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0" name="TextBox 30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1" name="TextBox 30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2" name="TextBox 30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3" name="TextBox 30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4" name="TextBox 30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5" name="TextBox 30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6" name="TextBox 30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7" name="TextBox 30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8" name="TextBox 30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59" name="TextBox 30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0" name="TextBox 31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1" name="TextBox 31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2" name="TextBox 31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3" name="TextBox 31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4" name="TextBox 31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5" name="TextBox 31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6" name="TextBox 31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7" name="TextBox 31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8" name="TextBox 31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69" name="TextBox 31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0" name="TextBox 32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1" name="TextBox 32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2" name="TextBox 32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3" name="TextBox 323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4" name="TextBox 324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5" name="TextBox 325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6" name="TextBox 326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7" name="TextBox 327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8" name="TextBox 328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79" name="TextBox 329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80" name="TextBox 330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81" name="TextBox 331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57150" cy="9525"/>
    <xdr:sp fLocksText="0">
      <xdr:nvSpPr>
        <xdr:cNvPr id="582" name="TextBox 332"/>
        <xdr:cNvSpPr txBox="1">
          <a:spLocks noChangeArrowheads="1"/>
        </xdr:cNvSpPr>
      </xdr:nvSpPr>
      <xdr:spPr>
        <a:xfrm>
          <a:off x="9220200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3" name="TextBox 33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4" name="TextBox 33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5" name="TextBox 33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6" name="TextBox 33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7" name="TextBox 33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8" name="TextBox 33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89" name="TextBox 33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0" name="TextBox 34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1" name="TextBox 34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2" name="TextBox 34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3" name="TextBox 34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4" name="TextBox 34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5" name="TextBox 34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6" name="TextBox 34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7" name="TextBox 34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8" name="TextBox 34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599" name="TextBox 34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0" name="TextBox 35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1" name="TextBox 35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2" name="TextBox 35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3" name="TextBox 35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4" name="TextBox 35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5" name="TextBox 35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6" name="TextBox 35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7" name="TextBox 35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8" name="TextBox 35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09" name="TextBox 35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0" name="TextBox 36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1" name="TextBox 36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2" name="TextBox 36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3" name="TextBox 36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4" name="TextBox 36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5" name="TextBox 36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6" name="TextBox 36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7" name="TextBox 36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8" name="TextBox 36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19" name="TextBox 36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0" name="TextBox 37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1" name="TextBox 37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2" name="TextBox 37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3" name="TextBox 37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4" name="TextBox 37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5" name="TextBox 37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6" name="TextBox 37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7" name="TextBox 37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8" name="TextBox 37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29" name="TextBox 37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0" name="TextBox 38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1" name="TextBox 38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2" name="TextBox 38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3" name="TextBox 38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4" name="TextBox 38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5" name="TextBox 38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6" name="TextBox 38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7" name="TextBox 38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8" name="TextBox 38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39" name="TextBox 38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0" name="TextBox 39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1" name="TextBox 39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2" name="TextBox 39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3" name="TextBox 39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4" name="TextBox 39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5" name="TextBox 39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6" name="TextBox 39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7" name="TextBox 39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8" name="TextBox 39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49" name="TextBox 39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0" name="TextBox 40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1" name="TextBox 40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2" name="TextBox 40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3" name="TextBox 40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4" name="TextBox 40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5" name="TextBox 40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6" name="TextBox 40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7" name="TextBox 40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8" name="TextBox 40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59" name="TextBox 40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0" name="TextBox 41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1" name="TextBox 41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2" name="TextBox 41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3" name="TextBox 41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4" name="TextBox 41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5" name="TextBox 41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6" name="TextBox 41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7" name="TextBox 41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8" name="TextBox 41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69" name="TextBox 41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0" name="TextBox 42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1" name="TextBox 42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2" name="TextBox 42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3" name="TextBox 42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4" name="TextBox 42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5" name="TextBox 42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6" name="TextBox 42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7" name="TextBox 42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8" name="TextBox 42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79" name="TextBox 42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0" name="TextBox 43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1" name="TextBox 43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2" name="TextBox 43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3" name="TextBox 43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4" name="TextBox 43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5" name="TextBox 43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6" name="TextBox 43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7" name="TextBox 43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8" name="TextBox 43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89" name="TextBox 43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0" name="TextBox 44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1" name="TextBox 44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2" name="TextBox 44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3" name="TextBox 44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4" name="TextBox 44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5" name="TextBox 44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6" name="TextBox 44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7" name="TextBox 44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8" name="TextBox 44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699" name="TextBox 44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0" name="TextBox 45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1" name="TextBox 45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2" name="TextBox 45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3" name="TextBox 45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4" name="TextBox 45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5" name="TextBox 45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6" name="TextBox 45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7" name="TextBox 45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8" name="TextBox 45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09" name="TextBox 45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0" name="TextBox 46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1" name="TextBox 46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2" name="TextBox 46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3" name="TextBox 46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4" name="TextBox 46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5" name="TextBox 46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6" name="TextBox 46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7" name="TextBox 46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8" name="TextBox 46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19" name="TextBox 46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0" name="TextBox 47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1" name="TextBox 47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2" name="TextBox 47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3" name="TextBox 47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4" name="TextBox 47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5" name="TextBox 47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6" name="TextBox 47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7" name="TextBox 47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8" name="TextBox 47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29" name="TextBox 47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0" name="TextBox 48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1" name="TextBox 48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2" name="TextBox 48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3" name="TextBox 483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4" name="TextBox 484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5" name="TextBox 485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6" name="TextBox 486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7" name="TextBox 487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8" name="TextBox 488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39" name="TextBox 489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40" name="TextBox 490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41" name="TextBox 491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9525"/>
    <xdr:sp fLocksText="0">
      <xdr:nvSpPr>
        <xdr:cNvPr id="742" name="TextBox 492"/>
        <xdr:cNvSpPr txBox="1">
          <a:spLocks noChangeArrowheads="1"/>
        </xdr:cNvSpPr>
      </xdr:nvSpPr>
      <xdr:spPr>
        <a:xfrm>
          <a:off x="11649075" y="2365057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4"/>
  <sheetViews>
    <sheetView showZeros="0" tabSelected="1" zoomScale="85" zoomScaleNormal="85" zoomScaleSheetLayoutView="100" workbookViewId="0" topLeftCell="A1">
      <pane ySplit="3" topLeftCell="A4" activePane="bottomLeft" state="frozen"/>
      <selection pane="bottomLeft" activeCell="K5" sqref="K5"/>
    </sheetView>
  </sheetViews>
  <sheetFormatPr defaultColWidth="9.00390625" defaultRowHeight="14.25"/>
  <cols>
    <col min="1" max="1" width="6.75390625" style="2" customWidth="1"/>
    <col min="2" max="2" width="25.625" style="6" customWidth="1"/>
    <col min="3" max="3" width="8.875" style="7" customWidth="1"/>
    <col min="4" max="4" width="12.125" style="7" customWidth="1"/>
    <col min="5" max="5" width="6.125" style="7" customWidth="1"/>
    <col min="6" max="6" width="50.875" style="6" customWidth="1"/>
    <col min="7" max="12" width="10.625" style="8" customWidth="1"/>
    <col min="13" max="17" width="10.125" style="9" customWidth="1"/>
    <col min="18" max="18" width="10.125" style="7" customWidth="1"/>
    <col min="19" max="19" width="10.125" style="6" customWidth="1"/>
    <col min="20" max="16384" width="9.00390625" style="7" customWidth="1"/>
  </cols>
  <sheetData>
    <row r="1" spans="1:19" ht="60" customHeight="1">
      <c r="A1" s="10" t="s">
        <v>0</v>
      </c>
      <c r="B1" s="11"/>
      <c r="C1" s="10"/>
      <c r="D1" s="10"/>
      <c r="E1" s="10"/>
      <c r="F1" s="11"/>
      <c r="G1" s="12"/>
      <c r="H1" s="12"/>
      <c r="I1" s="12"/>
      <c r="J1" s="12"/>
      <c r="K1" s="12"/>
      <c r="L1" s="12"/>
      <c r="M1" s="56"/>
      <c r="N1" s="56"/>
      <c r="O1" s="56"/>
      <c r="P1" s="56"/>
      <c r="Q1" s="56"/>
      <c r="R1" s="10"/>
      <c r="S1" s="11"/>
    </row>
    <row r="2" spans="1:19" s="1" customFormat="1" ht="45.75" customHeight="1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5"/>
      <c r="I2" s="15"/>
      <c r="J2" s="15"/>
      <c r="K2" s="15"/>
      <c r="L2" s="57"/>
      <c r="M2" s="58" t="s">
        <v>8</v>
      </c>
      <c r="N2" s="58"/>
      <c r="O2" s="58" t="s">
        <v>9</v>
      </c>
      <c r="P2" s="59" t="s">
        <v>10</v>
      </c>
      <c r="Q2" s="59" t="s">
        <v>11</v>
      </c>
      <c r="R2" s="13" t="s">
        <v>12</v>
      </c>
      <c r="S2" s="13" t="s">
        <v>13</v>
      </c>
    </row>
    <row r="3" spans="1:19" s="1" customFormat="1" ht="45.75" customHeight="1">
      <c r="A3" s="16"/>
      <c r="B3" s="17"/>
      <c r="C3" s="17"/>
      <c r="D3" s="16"/>
      <c r="E3" s="16"/>
      <c r="F3" s="16"/>
      <c r="G3" s="18" t="s">
        <v>14</v>
      </c>
      <c r="H3" s="18" t="s">
        <v>15</v>
      </c>
      <c r="I3" s="18" t="s">
        <v>16</v>
      </c>
      <c r="J3" s="18" t="s">
        <v>17</v>
      </c>
      <c r="K3" s="18" t="s">
        <v>18</v>
      </c>
      <c r="L3" s="18" t="s">
        <v>19</v>
      </c>
      <c r="M3" s="58" t="s">
        <v>20</v>
      </c>
      <c r="N3" s="58" t="s">
        <v>21</v>
      </c>
      <c r="O3" s="58"/>
      <c r="P3" s="60"/>
      <c r="Q3" s="60"/>
      <c r="R3" s="16"/>
      <c r="S3" s="16"/>
    </row>
    <row r="4" spans="1:19" s="1" customFormat="1" ht="45.75" customHeight="1">
      <c r="A4" s="16"/>
      <c r="B4" s="19" t="s">
        <v>22</v>
      </c>
      <c r="C4" s="17"/>
      <c r="D4" s="16"/>
      <c r="E4" s="16"/>
      <c r="F4" s="16"/>
      <c r="G4" s="18">
        <f>G5+G27+G43+G47+G51</f>
        <v>3706.8</v>
      </c>
      <c r="H4" s="18">
        <f aca="true" t="shared" si="0" ref="H4:O4">H5+H27+H43+H47+H51</f>
        <v>145.8</v>
      </c>
      <c r="I4" s="18">
        <f t="shared" si="0"/>
        <v>400</v>
      </c>
      <c r="J4" s="18">
        <f t="shared" si="0"/>
        <v>873</v>
      </c>
      <c r="K4" s="18">
        <f t="shared" si="0"/>
        <v>2288</v>
      </c>
      <c r="L4" s="18">
        <f t="shared" si="0"/>
        <v>0</v>
      </c>
      <c r="M4" s="58">
        <f t="shared" si="0"/>
        <v>5264</v>
      </c>
      <c r="N4" s="58">
        <f t="shared" si="0"/>
        <v>16279</v>
      </c>
      <c r="O4" s="58">
        <f t="shared" si="0"/>
        <v>68388</v>
      </c>
      <c r="P4" s="60"/>
      <c r="Q4" s="60"/>
      <c r="R4" s="16"/>
      <c r="S4" s="16"/>
    </row>
    <row r="5" spans="1:19" s="1" customFormat="1" ht="45.75" customHeight="1">
      <c r="A5" s="16" t="s">
        <v>23</v>
      </c>
      <c r="B5" s="19" t="s">
        <v>24</v>
      </c>
      <c r="C5" s="17"/>
      <c r="D5" s="16"/>
      <c r="E5" s="16"/>
      <c r="F5" s="20" t="str">
        <f>F6&amp;F17</f>
        <v>产业道路建设工程10条21.4公里；通村、组道路“补短板”工程9个</v>
      </c>
      <c r="G5" s="18">
        <f aca="true" t="shared" si="1" ref="G5:O5">G6+G17</f>
        <v>890.8</v>
      </c>
      <c r="H5" s="18">
        <f t="shared" si="1"/>
        <v>145.8</v>
      </c>
      <c r="I5" s="18">
        <f t="shared" si="1"/>
        <v>0</v>
      </c>
      <c r="J5" s="18">
        <f t="shared" si="1"/>
        <v>225</v>
      </c>
      <c r="K5" s="18">
        <f t="shared" si="1"/>
        <v>520</v>
      </c>
      <c r="L5" s="18">
        <f t="shared" si="1"/>
        <v>0</v>
      </c>
      <c r="M5" s="58">
        <f t="shared" si="1"/>
        <v>1672</v>
      </c>
      <c r="N5" s="58">
        <f t="shared" si="1"/>
        <v>5558</v>
      </c>
      <c r="O5" s="58">
        <f t="shared" si="1"/>
        <v>7790</v>
      </c>
      <c r="P5" s="60"/>
      <c r="Q5" s="60"/>
      <c r="R5" s="16"/>
      <c r="S5" s="16"/>
    </row>
    <row r="6" spans="1:19" s="1" customFormat="1" ht="45.75" customHeight="1">
      <c r="A6" s="16" t="s">
        <v>25</v>
      </c>
      <c r="B6" s="19" t="s">
        <v>26</v>
      </c>
      <c r="C6" s="17"/>
      <c r="D6" s="16"/>
      <c r="E6" s="16"/>
      <c r="F6" s="20" t="s">
        <v>27</v>
      </c>
      <c r="G6" s="18">
        <f aca="true" t="shared" si="2" ref="G6:O6">SUM(G7:G16)</f>
        <v>725.8</v>
      </c>
      <c r="H6" s="18">
        <f t="shared" si="2"/>
        <v>145.8</v>
      </c>
      <c r="I6" s="18">
        <f t="shared" si="2"/>
        <v>0</v>
      </c>
      <c r="J6" s="18">
        <f t="shared" si="2"/>
        <v>60</v>
      </c>
      <c r="K6" s="18">
        <f t="shared" si="2"/>
        <v>520</v>
      </c>
      <c r="L6" s="18">
        <f t="shared" si="2"/>
        <v>0</v>
      </c>
      <c r="M6" s="58">
        <f t="shared" si="2"/>
        <v>391</v>
      </c>
      <c r="N6" s="58">
        <f t="shared" si="2"/>
        <v>1432</v>
      </c>
      <c r="O6" s="58">
        <f t="shared" si="2"/>
        <v>2555</v>
      </c>
      <c r="P6" s="60"/>
      <c r="Q6" s="60"/>
      <c r="R6" s="16"/>
      <c r="S6" s="16"/>
    </row>
    <row r="7" spans="1:19" s="1" customFormat="1" ht="45.75" customHeight="1">
      <c r="A7" s="21">
        <v>1</v>
      </c>
      <c r="B7" s="22" t="s">
        <v>28</v>
      </c>
      <c r="C7" s="23" t="s">
        <v>29</v>
      </c>
      <c r="D7" s="21" t="s">
        <v>30</v>
      </c>
      <c r="E7" s="21" t="s">
        <v>31</v>
      </c>
      <c r="F7" s="24" t="s">
        <v>32</v>
      </c>
      <c r="G7" s="25">
        <v>170</v>
      </c>
      <c r="H7" s="25"/>
      <c r="I7" s="25"/>
      <c r="J7" s="25"/>
      <c r="K7" s="25">
        <v>170</v>
      </c>
      <c r="L7" s="25"/>
      <c r="M7" s="61">
        <v>120</v>
      </c>
      <c r="N7" s="61">
        <v>396</v>
      </c>
      <c r="O7" s="61">
        <v>396</v>
      </c>
      <c r="P7" s="62" t="s">
        <v>33</v>
      </c>
      <c r="Q7" s="62" t="s">
        <v>34</v>
      </c>
      <c r="R7" s="21" t="s">
        <v>29</v>
      </c>
      <c r="S7" s="16"/>
    </row>
    <row r="8" spans="1:19" s="1" customFormat="1" ht="45.75" customHeight="1">
      <c r="A8" s="21">
        <v>2</v>
      </c>
      <c r="B8" s="22" t="s">
        <v>35</v>
      </c>
      <c r="C8" s="23" t="s">
        <v>36</v>
      </c>
      <c r="D8" s="21" t="s">
        <v>37</v>
      </c>
      <c r="E8" s="21" t="s">
        <v>31</v>
      </c>
      <c r="F8" s="24" t="s">
        <v>38</v>
      </c>
      <c r="G8" s="25">
        <v>125</v>
      </c>
      <c r="H8" s="25"/>
      <c r="I8" s="25"/>
      <c r="J8" s="25"/>
      <c r="K8" s="25">
        <v>125</v>
      </c>
      <c r="L8" s="25"/>
      <c r="M8" s="61">
        <v>35</v>
      </c>
      <c r="N8" s="61">
        <v>112</v>
      </c>
      <c r="O8" s="61">
        <v>258</v>
      </c>
      <c r="P8" s="62" t="s">
        <v>33</v>
      </c>
      <c r="Q8" s="62" t="s">
        <v>34</v>
      </c>
      <c r="R8" s="21" t="s">
        <v>36</v>
      </c>
      <c r="S8" s="16"/>
    </row>
    <row r="9" spans="1:19" s="1" customFormat="1" ht="45.75" customHeight="1">
      <c r="A9" s="21">
        <v>3</v>
      </c>
      <c r="B9" s="22" t="s">
        <v>39</v>
      </c>
      <c r="C9" s="23" t="s">
        <v>40</v>
      </c>
      <c r="D9" s="21" t="s">
        <v>41</v>
      </c>
      <c r="E9" s="21" t="s">
        <v>31</v>
      </c>
      <c r="F9" s="24" t="s">
        <v>42</v>
      </c>
      <c r="G9" s="25">
        <v>170</v>
      </c>
      <c r="H9" s="25"/>
      <c r="I9" s="25"/>
      <c r="J9" s="25"/>
      <c r="K9" s="25">
        <v>170</v>
      </c>
      <c r="L9" s="25"/>
      <c r="M9" s="61">
        <v>22</v>
      </c>
      <c r="N9" s="61">
        <v>68</v>
      </c>
      <c r="O9" s="61">
        <v>350</v>
      </c>
      <c r="P9" s="62" t="s">
        <v>33</v>
      </c>
      <c r="Q9" s="62" t="s">
        <v>34</v>
      </c>
      <c r="R9" s="21" t="s">
        <v>40</v>
      </c>
      <c r="S9" s="16"/>
    </row>
    <row r="10" spans="1:19" s="2" customFormat="1" ht="45.75" customHeight="1">
      <c r="A10" s="21">
        <v>4</v>
      </c>
      <c r="B10" s="22" t="s">
        <v>43</v>
      </c>
      <c r="C10" s="23" t="s">
        <v>44</v>
      </c>
      <c r="D10" s="21" t="s">
        <v>45</v>
      </c>
      <c r="E10" s="21" t="s">
        <v>46</v>
      </c>
      <c r="F10" s="24" t="s">
        <v>47</v>
      </c>
      <c r="G10" s="25">
        <v>40</v>
      </c>
      <c r="H10" s="25"/>
      <c r="I10" s="25"/>
      <c r="J10" s="25"/>
      <c r="K10" s="25">
        <v>40</v>
      </c>
      <c r="L10" s="25"/>
      <c r="M10" s="61">
        <v>30</v>
      </c>
      <c r="N10" s="61">
        <v>130</v>
      </c>
      <c r="O10" s="61">
        <v>210</v>
      </c>
      <c r="P10" s="62" t="s">
        <v>48</v>
      </c>
      <c r="Q10" s="62" t="s">
        <v>34</v>
      </c>
      <c r="R10" s="21" t="s">
        <v>44</v>
      </c>
      <c r="S10" s="21"/>
    </row>
    <row r="11" spans="1:19" s="2" customFormat="1" ht="45.75" customHeight="1">
      <c r="A11" s="21">
        <v>5</v>
      </c>
      <c r="B11" s="22" t="s">
        <v>49</v>
      </c>
      <c r="C11" s="23" t="s">
        <v>36</v>
      </c>
      <c r="D11" s="21" t="s">
        <v>50</v>
      </c>
      <c r="E11" s="21" t="s">
        <v>31</v>
      </c>
      <c r="F11" s="24" t="s">
        <v>51</v>
      </c>
      <c r="G11" s="25">
        <v>15</v>
      </c>
      <c r="H11" s="25"/>
      <c r="I11" s="25"/>
      <c r="J11" s="25"/>
      <c r="K11" s="25">
        <v>15</v>
      </c>
      <c r="L11" s="25"/>
      <c r="M11" s="61">
        <v>13</v>
      </c>
      <c r="N11" s="61">
        <v>33</v>
      </c>
      <c r="O11" s="61">
        <v>85</v>
      </c>
      <c r="P11" s="62" t="s">
        <v>48</v>
      </c>
      <c r="Q11" s="62" t="s">
        <v>34</v>
      </c>
      <c r="R11" s="21" t="s">
        <v>36</v>
      </c>
      <c r="S11" s="21"/>
    </row>
    <row r="12" spans="1:19" s="2" customFormat="1" ht="45.75" customHeight="1">
      <c r="A12" s="21">
        <v>6</v>
      </c>
      <c r="B12" s="22" t="s">
        <v>52</v>
      </c>
      <c r="C12" s="23" t="s">
        <v>53</v>
      </c>
      <c r="D12" s="21" t="s">
        <v>54</v>
      </c>
      <c r="E12" s="21" t="s">
        <v>31</v>
      </c>
      <c r="F12" s="24" t="s">
        <v>55</v>
      </c>
      <c r="G12" s="25">
        <v>60</v>
      </c>
      <c r="H12" s="25"/>
      <c r="I12" s="25"/>
      <c r="J12" s="25">
        <v>60</v>
      </c>
      <c r="K12" s="25"/>
      <c r="L12" s="25"/>
      <c r="M12" s="61">
        <v>126</v>
      </c>
      <c r="N12" s="61">
        <v>577</v>
      </c>
      <c r="O12" s="61">
        <v>813</v>
      </c>
      <c r="P12" s="62" t="s">
        <v>48</v>
      </c>
      <c r="Q12" s="62" t="s">
        <v>34</v>
      </c>
      <c r="R12" s="21" t="s">
        <v>53</v>
      </c>
      <c r="S12" s="21"/>
    </row>
    <row r="13" spans="1:19" s="2" customFormat="1" ht="45.75" customHeight="1">
      <c r="A13" s="21">
        <v>7</v>
      </c>
      <c r="B13" s="22" t="s">
        <v>56</v>
      </c>
      <c r="C13" s="23" t="s">
        <v>53</v>
      </c>
      <c r="D13" s="21" t="s">
        <v>57</v>
      </c>
      <c r="E13" s="21" t="s">
        <v>31</v>
      </c>
      <c r="F13" s="24" t="s">
        <v>58</v>
      </c>
      <c r="G13" s="25">
        <v>20</v>
      </c>
      <c r="H13" s="25">
        <v>20</v>
      </c>
      <c r="I13" s="25"/>
      <c r="J13" s="25"/>
      <c r="K13" s="25"/>
      <c r="L13" s="25"/>
      <c r="M13" s="61">
        <v>25</v>
      </c>
      <c r="N13" s="61">
        <v>69</v>
      </c>
      <c r="O13" s="61">
        <v>200</v>
      </c>
      <c r="P13" s="62" t="s">
        <v>48</v>
      </c>
      <c r="Q13" s="62" t="s">
        <v>34</v>
      </c>
      <c r="R13" s="21" t="s">
        <v>53</v>
      </c>
      <c r="S13" s="21"/>
    </row>
    <row r="14" spans="1:19" s="2" customFormat="1" ht="45.75" customHeight="1">
      <c r="A14" s="21">
        <v>8</v>
      </c>
      <c r="B14" s="22" t="s">
        <v>59</v>
      </c>
      <c r="C14" s="23" t="s">
        <v>60</v>
      </c>
      <c r="D14" s="21" t="s">
        <v>61</v>
      </c>
      <c r="E14" s="21" t="s">
        <v>62</v>
      </c>
      <c r="F14" s="24" t="s">
        <v>63</v>
      </c>
      <c r="G14" s="25">
        <v>15</v>
      </c>
      <c r="H14" s="25">
        <v>15</v>
      </c>
      <c r="I14" s="25"/>
      <c r="J14" s="25"/>
      <c r="K14" s="25"/>
      <c r="L14" s="25"/>
      <c r="M14" s="63">
        <v>7</v>
      </c>
      <c r="N14" s="63">
        <v>22</v>
      </c>
      <c r="O14" s="63">
        <v>78</v>
      </c>
      <c r="P14" s="62" t="s">
        <v>48</v>
      </c>
      <c r="Q14" s="62" t="s">
        <v>34</v>
      </c>
      <c r="R14" s="21" t="s">
        <v>60</v>
      </c>
      <c r="S14" s="21"/>
    </row>
    <row r="15" spans="1:19" s="2" customFormat="1" ht="45.75" customHeight="1">
      <c r="A15" s="21">
        <v>9</v>
      </c>
      <c r="B15" s="22" t="s">
        <v>64</v>
      </c>
      <c r="C15" s="23" t="s">
        <v>60</v>
      </c>
      <c r="D15" s="21" t="s">
        <v>65</v>
      </c>
      <c r="E15" s="21" t="s">
        <v>46</v>
      </c>
      <c r="F15" s="24" t="s">
        <v>66</v>
      </c>
      <c r="G15" s="25">
        <v>12.8</v>
      </c>
      <c r="H15" s="25">
        <v>12.8</v>
      </c>
      <c r="I15" s="25"/>
      <c r="J15" s="25"/>
      <c r="K15" s="25"/>
      <c r="L15" s="25"/>
      <c r="M15" s="63">
        <v>6</v>
      </c>
      <c r="N15" s="63">
        <v>11</v>
      </c>
      <c r="O15" s="63">
        <v>63</v>
      </c>
      <c r="P15" s="62" t="s">
        <v>48</v>
      </c>
      <c r="Q15" s="62" t="s">
        <v>34</v>
      </c>
      <c r="R15" s="21" t="s">
        <v>60</v>
      </c>
      <c r="S15" s="21"/>
    </row>
    <row r="16" spans="1:19" s="2" customFormat="1" ht="45.75" customHeight="1">
      <c r="A16" s="21">
        <v>10</v>
      </c>
      <c r="B16" s="22" t="s">
        <v>67</v>
      </c>
      <c r="C16" s="23" t="s">
        <v>68</v>
      </c>
      <c r="D16" s="21" t="s">
        <v>69</v>
      </c>
      <c r="E16" s="21" t="s">
        <v>31</v>
      </c>
      <c r="F16" s="24" t="s">
        <v>70</v>
      </c>
      <c r="G16" s="25">
        <v>98</v>
      </c>
      <c r="H16" s="25">
        <v>98</v>
      </c>
      <c r="I16" s="25"/>
      <c r="J16" s="25"/>
      <c r="K16" s="25"/>
      <c r="L16" s="25"/>
      <c r="M16" s="61">
        <v>7</v>
      </c>
      <c r="N16" s="61">
        <v>14</v>
      </c>
      <c r="O16" s="61">
        <v>102</v>
      </c>
      <c r="P16" s="62" t="s">
        <v>33</v>
      </c>
      <c r="Q16" s="62" t="s">
        <v>34</v>
      </c>
      <c r="R16" s="21" t="s">
        <v>68</v>
      </c>
      <c r="S16" s="21"/>
    </row>
    <row r="17" spans="1:19" s="1" customFormat="1" ht="45.75" customHeight="1">
      <c r="A17" s="16" t="s">
        <v>71</v>
      </c>
      <c r="B17" s="19" t="s">
        <v>72</v>
      </c>
      <c r="C17" s="17"/>
      <c r="D17" s="16"/>
      <c r="E17" s="16"/>
      <c r="F17" s="20" t="s">
        <v>73</v>
      </c>
      <c r="G17" s="18">
        <f aca="true" t="shared" si="3" ref="G17:O17">SUM(G18:G26)</f>
        <v>165</v>
      </c>
      <c r="H17" s="18">
        <f t="shared" si="3"/>
        <v>0</v>
      </c>
      <c r="I17" s="18">
        <f t="shared" si="3"/>
        <v>0</v>
      </c>
      <c r="J17" s="18">
        <f t="shared" si="3"/>
        <v>165</v>
      </c>
      <c r="K17" s="18"/>
      <c r="L17" s="18">
        <f t="shared" si="3"/>
        <v>0</v>
      </c>
      <c r="M17" s="58">
        <f t="shared" si="3"/>
        <v>1281</v>
      </c>
      <c r="N17" s="58">
        <f t="shared" si="3"/>
        <v>4126</v>
      </c>
      <c r="O17" s="58">
        <f t="shared" si="3"/>
        <v>5235</v>
      </c>
      <c r="P17" s="62"/>
      <c r="Q17" s="62"/>
      <c r="R17" s="16">
        <v>0</v>
      </c>
      <c r="S17" s="16"/>
    </row>
    <row r="18" spans="1:19" s="2" customFormat="1" ht="45.75" customHeight="1">
      <c r="A18" s="21">
        <v>1</v>
      </c>
      <c r="B18" s="22" t="s">
        <v>74</v>
      </c>
      <c r="C18" s="23" t="s">
        <v>40</v>
      </c>
      <c r="D18" s="21" t="s">
        <v>75</v>
      </c>
      <c r="E18" s="21" t="s">
        <v>31</v>
      </c>
      <c r="F18" s="24" t="s">
        <v>76</v>
      </c>
      <c r="G18" s="25">
        <v>6</v>
      </c>
      <c r="H18" s="25"/>
      <c r="I18" s="25"/>
      <c r="J18" s="25">
        <v>6</v>
      </c>
      <c r="K18" s="25"/>
      <c r="L18" s="25"/>
      <c r="M18" s="61">
        <v>31</v>
      </c>
      <c r="N18" s="61">
        <v>105</v>
      </c>
      <c r="O18" s="61">
        <v>200</v>
      </c>
      <c r="P18" s="62" t="s">
        <v>48</v>
      </c>
      <c r="Q18" s="62" t="s">
        <v>34</v>
      </c>
      <c r="R18" s="21" t="s">
        <v>40</v>
      </c>
      <c r="S18" s="21"/>
    </row>
    <row r="19" spans="1:19" s="2" customFormat="1" ht="45.75" customHeight="1">
      <c r="A19" s="21">
        <v>2</v>
      </c>
      <c r="B19" s="22" t="s">
        <v>77</v>
      </c>
      <c r="C19" s="23" t="s">
        <v>40</v>
      </c>
      <c r="D19" s="21" t="s">
        <v>78</v>
      </c>
      <c r="E19" s="21" t="s">
        <v>31</v>
      </c>
      <c r="F19" s="24" t="s">
        <v>79</v>
      </c>
      <c r="G19" s="25">
        <v>25</v>
      </c>
      <c r="H19" s="25"/>
      <c r="I19" s="25"/>
      <c r="J19" s="25">
        <v>25</v>
      </c>
      <c r="K19" s="25"/>
      <c r="L19" s="25"/>
      <c r="M19" s="61">
        <v>75</v>
      </c>
      <c r="N19" s="61">
        <v>140</v>
      </c>
      <c r="O19" s="61">
        <v>220</v>
      </c>
      <c r="P19" s="62" t="s">
        <v>48</v>
      </c>
      <c r="Q19" s="62" t="s">
        <v>34</v>
      </c>
      <c r="R19" s="21" t="s">
        <v>40</v>
      </c>
      <c r="S19" s="21"/>
    </row>
    <row r="20" spans="1:19" s="2" customFormat="1" ht="45.75" customHeight="1">
      <c r="A20" s="21">
        <v>3</v>
      </c>
      <c r="B20" s="22" t="s">
        <v>80</v>
      </c>
      <c r="C20" s="23" t="s">
        <v>36</v>
      </c>
      <c r="D20" s="21" t="s">
        <v>50</v>
      </c>
      <c r="E20" s="21" t="s">
        <v>31</v>
      </c>
      <c r="F20" s="24" t="s">
        <v>81</v>
      </c>
      <c r="G20" s="25">
        <v>16</v>
      </c>
      <c r="H20" s="25"/>
      <c r="I20" s="25"/>
      <c r="J20" s="25">
        <v>16</v>
      </c>
      <c r="K20" s="25"/>
      <c r="L20" s="25"/>
      <c r="M20" s="61">
        <v>13</v>
      </c>
      <c r="N20" s="61">
        <v>31</v>
      </c>
      <c r="O20" s="61">
        <v>85</v>
      </c>
      <c r="P20" s="62" t="s">
        <v>48</v>
      </c>
      <c r="Q20" s="62" t="s">
        <v>34</v>
      </c>
      <c r="R20" s="21" t="s">
        <v>36</v>
      </c>
      <c r="S20" s="21"/>
    </row>
    <row r="21" spans="1:19" s="2" customFormat="1" ht="45.75" customHeight="1">
      <c r="A21" s="21">
        <v>4</v>
      </c>
      <c r="B21" s="22" t="s">
        <v>82</v>
      </c>
      <c r="C21" s="23" t="s">
        <v>83</v>
      </c>
      <c r="D21" s="21" t="s">
        <v>84</v>
      </c>
      <c r="E21" s="21" t="s">
        <v>31</v>
      </c>
      <c r="F21" s="24" t="s">
        <v>85</v>
      </c>
      <c r="G21" s="25">
        <v>40</v>
      </c>
      <c r="H21" s="25"/>
      <c r="I21" s="25"/>
      <c r="J21" s="25">
        <v>40</v>
      </c>
      <c r="K21" s="25"/>
      <c r="L21" s="25"/>
      <c r="M21" s="61">
        <v>207</v>
      </c>
      <c r="N21" s="61">
        <v>598</v>
      </c>
      <c r="O21" s="61">
        <v>832</v>
      </c>
      <c r="P21" s="62" t="s">
        <v>48</v>
      </c>
      <c r="Q21" s="62" t="s">
        <v>34</v>
      </c>
      <c r="R21" s="21" t="s">
        <v>83</v>
      </c>
      <c r="S21" s="21"/>
    </row>
    <row r="22" spans="1:19" s="2" customFormat="1" ht="45.75" customHeight="1">
      <c r="A22" s="21">
        <v>5</v>
      </c>
      <c r="B22" s="22" t="s">
        <v>86</v>
      </c>
      <c r="C22" s="23" t="s">
        <v>83</v>
      </c>
      <c r="D22" s="21" t="s">
        <v>87</v>
      </c>
      <c r="E22" s="21" t="s">
        <v>31</v>
      </c>
      <c r="F22" s="24" t="s">
        <v>88</v>
      </c>
      <c r="G22" s="25">
        <v>8</v>
      </c>
      <c r="H22" s="25"/>
      <c r="I22" s="25"/>
      <c r="J22" s="25">
        <v>8</v>
      </c>
      <c r="K22" s="25"/>
      <c r="L22" s="25"/>
      <c r="M22" s="61">
        <v>145</v>
      </c>
      <c r="N22" s="61">
        <v>437</v>
      </c>
      <c r="O22" s="61">
        <v>620</v>
      </c>
      <c r="P22" s="62" t="s">
        <v>48</v>
      </c>
      <c r="Q22" s="62" t="s">
        <v>34</v>
      </c>
      <c r="R22" s="21" t="s">
        <v>83</v>
      </c>
      <c r="S22" s="21"/>
    </row>
    <row r="23" spans="1:19" s="2" customFormat="1" ht="45.75" customHeight="1">
      <c r="A23" s="21">
        <v>6</v>
      </c>
      <c r="B23" s="22" t="s">
        <v>89</v>
      </c>
      <c r="C23" s="23" t="s">
        <v>53</v>
      </c>
      <c r="D23" s="21" t="s">
        <v>90</v>
      </c>
      <c r="E23" s="21" t="s">
        <v>31</v>
      </c>
      <c r="F23" s="24" t="s">
        <v>91</v>
      </c>
      <c r="G23" s="25">
        <v>10</v>
      </c>
      <c r="H23" s="25"/>
      <c r="I23" s="25"/>
      <c r="J23" s="25">
        <v>10</v>
      </c>
      <c r="K23" s="25"/>
      <c r="L23" s="25"/>
      <c r="M23" s="61">
        <v>34</v>
      </c>
      <c r="N23" s="61">
        <v>120</v>
      </c>
      <c r="O23" s="61">
        <v>280</v>
      </c>
      <c r="P23" s="62" t="s">
        <v>48</v>
      </c>
      <c r="Q23" s="62" t="s">
        <v>34</v>
      </c>
      <c r="R23" s="21" t="s">
        <v>53</v>
      </c>
      <c r="S23" s="21"/>
    </row>
    <row r="24" spans="1:19" s="2" customFormat="1" ht="45.75" customHeight="1">
      <c r="A24" s="21">
        <v>7</v>
      </c>
      <c r="B24" s="22" t="s">
        <v>92</v>
      </c>
      <c r="C24" s="23" t="s">
        <v>60</v>
      </c>
      <c r="D24" s="21" t="s">
        <v>93</v>
      </c>
      <c r="E24" s="21" t="s">
        <v>46</v>
      </c>
      <c r="F24" s="24" t="s">
        <v>94</v>
      </c>
      <c r="G24" s="25">
        <v>10</v>
      </c>
      <c r="H24" s="25"/>
      <c r="I24" s="25"/>
      <c r="J24" s="25">
        <v>10</v>
      </c>
      <c r="K24" s="25"/>
      <c r="L24" s="25"/>
      <c r="M24" s="61">
        <v>53</v>
      </c>
      <c r="N24" s="61">
        <v>135</v>
      </c>
      <c r="O24" s="61">
        <v>135</v>
      </c>
      <c r="P24" s="62" t="s">
        <v>48</v>
      </c>
      <c r="Q24" s="62" t="s">
        <v>34</v>
      </c>
      <c r="R24" s="21" t="s">
        <v>60</v>
      </c>
      <c r="S24" s="21"/>
    </row>
    <row r="25" spans="1:19" s="2" customFormat="1" ht="45.75" customHeight="1">
      <c r="A25" s="21">
        <v>8</v>
      </c>
      <c r="B25" s="22" t="s">
        <v>95</v>
      </c>
      <c r="C25" s="23" t="s">
        <v>29</v>
      </c>
      <c r="D25" s="21" t="s">
        <v>96</v>
      </c>
      <c r="E25" s="21" t="s">
        <v>46</v>
      </c>
      <c r="F25" s="24" t="s">
        <v>97</v>
      </c>
      <c r="G25" s="25">
        <v>25</v>
      </c>
      <c r="H25" s="25"/>
      <c r="I25" s="25"/>
      <c r="J25" s="25">
        <v>25</v>
      </c>
      <c r="K25" s="25"/>
      <c r="L25" s="25"/>
      <c r="M25" s="61">
        <v>299</v>
      </c>
      <c r="N25" s="61">
        <v>760</v>
      </c>
      <c r="O25" s="61">
        <v>1063</v>
      </c>
      <c r="P25" s="62" t="s">
        <v>48</v>
      </c>
      <c r="Q25" s="62" t="s">
        <v>34</v>
      </c>
      <c r="R25" s="21" t="s">
        <v>29</v>
      </c>
      <c r="S25" s="21"/>
    </row>
    <row r="26" spans="1:19" s="2" customFormat="1" ht="45.75" customHeight="1">
      <c r="A26" s="21">
        <v>9</v>
      </c>
      <c r="B26" s="22" t="s">
        <v>98</v>
      </c>
      <c r="C26" s="23" t="s">
        <v>53</v>
      </c>
      <c r="D26" s="21" t="s">
        <v>54</v>
      </c>
      <c r="E26" s="21" t="s">
        <v>46</v>
      </c>
      <c r="F26" s="24" t="s">
        <v>99</v>
      </c>
      <c r="G26" s="25">
        <v>25</v>
      </c>
      <c r="H26" s="25"/>
      <c r="I26" s="25"/>
      <c r="J26" s="25">
        <v>25</v>
      </c>
      <c r="K26" s="25"/>
      <c r="L26" s="25"/>
      <c r="M26" s="61">
        <v>424</v>
      </c>
      <c r="N26" s="61">
        <v>1800</v>
      </c>
      <c r="O26" s="61">
        <v>1800</v>
      </c>
      <c r="P26" s="62" t="s">
        <v>48</v>
      </c>
      <c r="Q26" s="62" t="s">
        <v>34</v>
      </c>
      <c r="R26" s="21" t="s">
        <v>53</v>
      </c>
      <c r="S26" s="21"/>
    </row>
    <row r="27" spans="1:19" s="1" customFormat="1" ht="45.75" customHeight="1">
      <c r="A27" s="16" t="s">
        <v>100</v>
      </c>
      <c r="B27" s="19" t="s">
        <v>101</v>
      </c>
      <c r="C27" s="17"/>
      <c r="D27" s="16"/>
      <c r="E27" s="16"/>
      <c r="F27" s="20" t="str">
        <f>F28&amp;F38&amp;F40</f>
        <v>安全饮水工程项目9个；灌溉工程项目1个；堤防工程项目2个</v>
      </c>
      <c r="G27" s="18">
        <f>G28+G38+G40</f>
        <v>833</v>
      </c>
      <c r="H27" s="18">
        <f aca="true" t="shared" si="4" ref="H27:O27">H28+H38+H40</f>
        <v>0</v>
      </c>
      <c r="I27" s="18">
        <f t="shared" si="4"/>
        <v>0</v>
      </c>
      <c r="J27" s="18">
        <f t="shared" si="4"/>
        <v>0</v>
      </c>
      <c r="K27" s="18">
        <f t="shared" si="4"/>
        <v>833</v>
      </c>
      <c r="L27" s="18">
        <f t="shared" si="4"/>
        <v>0</v>
      </c>
      <c r="M27" s="58">
        <f t="shared" si="4"/>
        <v>1245</v>
      </c>
      <c r="N27" s="58">
        <f t="shared" si="4"/>
        <v>3640</v>
      </c>
      <c r="O27" s="58">
        <f t="shared" si="4"/>
        <v>7014</v>
      </c>
      <c r="P27" s="60"/>
      <c r="Q27" s="60"/>
      <c r="R27" s="16"/>
      <c r="S27" s="16"/>
    </row>
    <row r="28" spans="1:19" s="1" customFormat="1" ht="45.75" customHeight="1">
      <c r="A28" s="16" t="s">
        <v>25</v>
      </c>
      <c r="B28" s="19" t="s">
        <v>102</v>
      </c>
      <c r="C28" s="17"/>
      <c r="D28" s="16"/>
      <c r="E28" s="16"/>
      <c r="F28" s="20" t="s">
        <v>103</v>
      </c>
      <c r="G28" s="18">
        <f>SUM(G29:G37)</f>
        <v>573</v>
      </c>
      <c r="H28" s="18">
        <f aca="true" t="shared" si="5" ref="H28:O28">SUM(H29:H37)</f>
        <v>0</v>
      </c>
      <c r="I28" s="18">
        <f t="shared" si="5"/>
        <v>0</v>
      </c>
      <c r="J28" s="18">
        <f t="shared" si="5"/>
        <v>0</v>
      </c>
      <c r="K28" s="18">
        <f t="shared" si="5"/>
        <v>573</v>
      </c>
      <c r="L28" s="18">
        <f t="shared" si="5"/>
        <v>0</v>
      </c>
      <c r="M28" s="58">
        <f t="shared" si="5"/>
        <v>1193</v>
      </c>
      <c r="N28" s="58">
        <f t="shared" si="5"/>
        <v>3503</v>
      </c>
      <c r="O28" s="58">
        <f t="shared" si="5"/>
        <v>6667</v>
      </c>
      <c r="P28" s="60"/>
      <c r="Q28" s="60"/>
      <c r="R28" s="16"/>
      <c r="S28" s="16"/>
    </row>
    <row r="29" spans="1:19" s="2" customFormat="1" ht="81" customHeight="1">
      <c r="A29" s="21">
        <v>1</v>
      </c>
      <c r="B29" s="22" t="s">
        <v>104</v>
      </c>
      <c r="C29" s="23" t="s">
        <v>40</v>
      </c>
      <c r="D29" s="21" t="s">
        <v>105</v>
      </c>
      <c r="E29" s="21" t="s">
        <v>106</v>
      </c>
      <c r="F29" s="24" t="s">
        <v>107</v>
      </c>
      <c r="G29" s="25">
        <v>28</v>
      </c>
      <c r="H29" s="25"/>
      <c r="I29" s="25"/>
      <c r="J29" s="25"/>
      <c r="K29" s="25">
        <v>28</v>
      </c>
      <c r="L29" s="25"/>
      <c r="M29" s="61">
        <v>62</v>
      </c>
      <c r="N29" s="61">
        <v>180</v>
      </c>
      <c r="O29" s="61">
        <v>410</v>
      </c>
      <c r="P29" s="62" t="s">
        <v>48</v>
      </c>
      <c r="Q29" s="62" t="s">
        <v>108</v>
      </c>
      <c r="R29" s="21" t="s">
        <v>40</v>
      </c>
      <c r="S29" s="21"/>
    </row>
    <row r="30" spans="1:19" s="2" customFormat="1" ht="81" customHeight="1">
      <c r="A30" s="21">
        <v>2</v>
      </c>
      <c r="B30" s="22" t="s">
        <v>109</v>
      </c>
      <c r="C30" s="23" t="s">
        <v>53</v>
      </c>
      <c r="D30" s="21" t="s">
        <v>110</v>
      </c>
      <c r="E30" s="21" t="s">
        <v>31</v>
      </c>
      <c r="F30" s="24" t="s">
        <v>111</v>
      </c>
      <c r="G30" s="25">
        <v>30</v>
      </c>
      <c r="H30" s="25"/>
      <c r="I30" s="25"/>
      <c r="J30" s="25"/>
      <c r="K30" s="25">
        <v>30</v>
      </c>
      <c r="L30" s="25"/>
      <c r="M30" s="61">
        <v>60</v>
      </c>
      <c r="N30" s="61">
        <v>142</v>
      </c>
      <c r="O30" s="61">
        <v>260</v>
      </c>
      <c r="P30" s="62" t="s">
        <v>48</v>
      </c>
      <c r="Q30" s="62" t="s">
        <v>108</v>
      </c>
      <c r="R30" s="21" t="s">
        <v>53</v>
      </c>
      <c r="S30" s="21"/>
    </row>
    <row r="31" spans="1:19" s="2" customFormat="1" ht="81" customHeight="1">
      <c r="A31" s="21">
        <v>3</v>
      </c>
      <c r="B31" s="22" t="s">
        <v>112</v>
      </c>
      <c r="C31" s="23" t="s">
        <v>68</v>
      </c>
      <c r="D31" s="21" t="s">
        <v>113</v>
      </c>
      <c r="E31" s="21" t="s">
        <v>114</v>
      </c>
      <c r="F31" s="24" t="s">
        <v>115</v>
      </c>
      <c r="G31" s="25">
        <v>20</v>
      </c>
      <c r="H31" s="25"/>
      <c r="I31" s="25"/>
      <c r="J31" s="25"/>
      <c r="K31" s="25">
        <v>20</v>
      </c>
      <c r="L31" s="25"/>
      <c r="M31" s="61">
        <v>94</v>
      </c>
      <c r="N31" s="61">
        <v>271</v>
      </c>
      <c r="O31" s="61">
        <v>680</v>
      </c>
      <c r="P31" s="62" t="s">
        <v>48</v>
      </c>
      <c r="Q31" s="62" t="s">
        <v>108</v>
      </c>
      <c r="R31" s="21" t="s">
        <v>68</v>
      </c>
      <c r="S31" s="21"/>
    </row>
    <row r="32" spans="1:19" s="2" customFormat="1" ht="81" customHeight="1">
      <c r="A32" s="21">
        <v>4</v>
      </c>
      <c r="B32" s="22" t="s">
        <v>116</v>
      </c>
      <c r="C32" s="23" t="s">
        <v>117</v>
      </c>
      <c r="D32" s="21" t="s">
        <v>118</v>
      </c>
      <c r="E32" s="21" t="s">
        <v>46</v>
      </c>
      <c r="F32" s="24" t="s">
        <v>119</v>
      </c>
      <c r="G32" s="25">
        <v>30</v>
      </c>
      <c r="H32" s="25"/>
      <c r="I32" s="25"/>
      <c r="J32" s="25"/>
      <c r="K32" s="25">
        <v>30</v>
      </c>
      <c r="L32" s="25"/>
      <c r="M32" s="61">
        <v>70</v>
      </c>
      <c r="N32" s="61">
        <v>190</v>
      </c>
      <c r="O32" s="61">
        <v>420</v>
      </c>
      <c r="P32" s="62" t="s">
        <v>48</v>
      </c>
      <c r="Q32" s="62" t="s">
        <v>108</v>
      </c>
      <c r="R32" s="21" t="s">
        <v>117</v>
      </c>
      <c r="S32" s="21"/>
    </row>
    <row r="33" spans="1:19" s="2" customFormat="1" ht="81" customHeight="1">
      <c r="A33" s="21">
        <v>5</v>
      </c>
      <c r="B33" s="22" t="s">
        <v>120</v>
      </c>
      <c r="C33" s="23" t="s">
        <v>83</v>
      </c>
      <c r="D33" s="21" t="s">
        <v>121</v>
      </c>
      <c r="E33" s="21" t="s">
        <v>122</v>
      </c>
      <c r="F33" s="24" t="s">
        <v>123</v>
      </c>
      <c r="G33" s="25">
        <v>60</v>
      </c>
      <c r="H33" s="25"/>
      <c r="I33" s="25"/>
      <c r="J33" s="25"/>
      <c r="K33" s="25">
        <v>60</v>
      </c>
      <c r="L33" s="25"/>
      <c r="M33" s="61">
        <v>85</v>
      </c>
      <c r="N33" s="61">
        <v>236</v>
      </c>
      <c r="O33" s="61">
        <v>520</v>
      </c>
      <c r="P33" s="62" t="s">
        <v>48</v>
      </c>
      <c r="Q33" s="62" t="s">
        <v>108</v>
      </c>
      <c r="R33" s="21" t="s">
        <v>83</v>
      </c>
      <c r="S33" s="21"/>
    </row>
    <row r="34" spans="1:19" s="2" customFormat="1" ht="81" customHeight="1">
      <c r="A34" s="21">
        <v>6</v>
      </c>
      <c r="B34" s="22" t="s">
        <v>124</v>
      </c>
      <c r="C34" s="23" t="s">
        <v>36</v>
      </c>
      <c r="D34" s="21" t="s">
        <v>125</v>
      </c>
      <c r="E34" s="21" t="s">
        <v>62</v>
      </c>
      <c r="F34" s="24" t="s">
        <v>126</v>
      </c>
      <c r="G34" s="25">
        <v>15</v>
      </c>
      <c r="H34" s="25"/>
      <c r="I34" s="25"/>
      <c r="J34" s="25"/>
      <c r="K34" s="25">
        <v>15</v>
      </c>
      <c r="L34" s="25"/>
      <c r="M34" s="61">
        <v>135</v>
      </c>
      <c r="N34" s="61">
        <v>376</v>
      </c>
      <c r="O34" s="61">
        <v>620</v>
      </c>
      <c r="P34" s="62" t="s">
        <v>48</v>
      </c>
      <c r="Q34" s="62" t="s">
        <v>108</v>
      </c>
      <c r="R34" s="21" t="s">
        <v>36</v>
      </c>
      <c r="S34" s="21"/>
    </row>
    <row r="35" spans="1:19" s="2" customFormat="1" ht="81" customHeight="1">
      <c r="A35" s="21">
        <v>7</v>
      </c>
      <c r="B35" s="22" t="s">
        <v>127</v>
      </c>
      <c r="C35" s="23" t="s">
        <v>44</v>
      </c>
      <c r="D35" s="21" t="s">
        <v>45</v>
      </c>
      <c r="E35" s="21" t="s">
        <v>62</v>
      </c>
      <c r="F35" s="24" t="s">
        <v>128</v>
      </c>
      <c r="G35" s="25">
        <v>30</v>
      </c>
      <c r="H35" s="25"/>
      <c r="I35" s="25"/>
      <c r="J35" s="25"/>
      <c r="K35" s="25">
        <v>30</v>
      </c>
      <c r="L35" s="25"/>
      <c r="M35" s="61">
        <v>12</v>
      </c>
      <c r="N35" s="61">
        <v>29</v>
      </c>
      <c r="O35" s="61">
        <v>64</v>
      </c>
      <c r="P35" s="62" t="s">
        <v>48</v>
      </c>
      <c r="Q35" s="62" t="s">
        <v>108</v>
      </c>
      <c r="R35" s="21" t="s">
        <v>44</v>
      </c>
      <c r="S35" s="21"/>
    </row>
    <row r="36" spans="1:19" s="2" customFormat="1" ht="81" customHeight="1">
      <c r="A36" s="21">
        <v>8</v>
      </c>
      <c r="B36" s="26" t="s">
        <v>129</v>
      </c>
      <c r="C36" s="27" t="s">
        <v>29</v>
      </c>
      <c r="D36" s="28" t="s">
        <v>130</v>
      </c>
      <c r="E36" s="21" t="s">
        <v>106</v>
      </c>
      <c r="F36" s="29" t="s">
        <v>131</v>
      </c>
      <c r="G36" s="30">
        <v>180</v>
      </c>
      <c r="H36" s="30"/>
      <c r="I36" s="30"/>
      <c r="J36" s="30"/>
      <c r="K36" s="30">
        <v>180</v>
      </c>
      <c r="L36" s="30"/>
      <c r="M36" s="64">
        <v>348</v>
      </c>
      <c r="N36" s="64">
        <v>875</v>
      </c>
      <c r="O36" s="64">
        <v>1193</v>
      </c>
      <c r="P36" s="65" t="s">
        <v>33</v>
      </c>
      <c r="Q36" s="62" t="s">
        <v>108</v>
      </c>
      <c r="R36" s="21" t="s">
        <v>29</v>
      </c>
      <c r="S36" s="21"/>
    </row>
    <row r="37" spans="1:19" s="2" customFormat="1" ht="81" customHeight="1">
      <c r="A37" s="21">
        <v>9</v>
      </c>
      <c r="B37" s="22" t="s">
        <v>132</v>
      </c>
      <c r="C37" s="23" t="s">
        <v>133</v>
      </c>
      <c r="D37" s="21" t="s">
        <v>134</v>
      </c>
      <c r="E37" s="21" t="s">
        <v>46</v>
      </c>
      <c r="F37" s="24" t="s">
        <v>135</v>
      </c>
      <c r="G37" s="25">
        <v>180</v>
      </c>
      <c r="H37" s="25"/>
      <c r="I37" s="25"/>
      <c r="J37" s="25"/>
      <c r="K37" s="25">
        <v>180</v>
      </c>
      <c r="L37" s="25"/>
      <c r="M37" s="61">
        <v>327</v>
      </c>
      <c r="N37" s="61">
        <v>1204</v>
      </c>
      <c r="O37" s="61">
        <v>2500</v>
      </c>
      <c r="P37" s="62" t="s">
        <v>33</v>
      </c>
      <c r="Q37" s="62" t="s">
        <v>108</v>
      </c>
      <c r="R37" s="21" t="s">
        <v>108</v>
      </c>
      <c r="S37" s="21"/>
    </row>
    <row r="38" spans="1:19" s="1" customFormat="1" ht="45.75" customHeight="1">
      <c r="A38" s="16" t="s">
        <v>71</v>
      </c>
      <c r="B38" s="19" t="s">
        <v>136</v>
      </c>
      <c r="C38" s="17"/>
      <c r="D38" s="16"/>
      <c r="E38" s="16"/>
      <c r="F38" s="20" t="s">
        <v>137</v>
      </c>
      <c r="G38" s="18">
        <f>G39</f>
        <v>30</v>
      </c>
      <c r="H38" s="18">
        <f aca="true" t="shared" si="6" ref="H38:O38">H39</f>
        <v>0</v>
      </c>
      <c r="I38" s="18">
        <f t="shared" si="6"/>
        <v>0</v>
      </c>
      <c r="J38" s="18">
        <f t="shared" si="6"/>
        <v>0</v>
      </c>
      <c r="K38" s="18">
        <f t="shared" si="6"/>
        <v>30</v>
      </c>
      <c r="L38" s="18">
        <f t="shared" si="6"/>
        <v>0</v>
      </c>
      <c r="M38" s="58">
        <f t="shared" si="6"/>
        <v>15</v>
      </c>
      <c r="N38" s="58">
        <f t="shared" si="6"/>
        <v>43</v>
      </c>
      <c r="O38" s="58">
        <f t="shared" si="6"/>
        <v>95</v>
      </c>
      <c r="P38" s="60"/>
      <c r="Q38" s="60"/>
      <c r="R38" s="16"/>
      <c r="S38" s="16"/>
    </row>
    <row r="39" spans="1:19" s="2" customFormat="1" ht="45.75" customHeight="1">
      <c r="A39" s="21">
        <v>1</v>
      </c>
      <c r="B39" s="22" t="s">
        <v>138</v>
      </c>
      <c r="C39" s="23" t="s">
        <v>117</v>
      </c>
      <c r="D39" s="21" t="s">
        <v>139</v>
      </c>
      <c r="E39" s="21" t="s">
        <v>140</v>
      </c>
      <c r="F39" s="24" t="s">
        <v>141</v>
      </c>
      <c r="G39" s="25">
        <v>30</v>
      </c>
      <c r="H39" s="25"/>
      <c r="I39" s="25"/>
      <c r="J39" s="25"/>
      <c r="K39" s="25">
        <v>30</v>
      </c>
      <c r="L39" s="25"/>
      <c r="M39" s="61">
        <v>15</v>
      </c>
      <c r="N39" s="61">
        <v>43</v>
      </c>
      <c r="O39" s="61">
        <v>95</v>
      </c>
      <c r="P39" s="62" t="s">
        <v>48</v>
      </c>
      <c r="Q39" s="62" t="s">
        <v>108</v>
      </c>
      <c r="R39" s="21" t="s">
        <v>117</v>
      </c>
      <c r="S39" s="21"/>
    </row>
    <row r="40" spans="1:19" s="1" customFormat="1" ht="45.75" customHeight="1">
      <c r="A40" s="16" t="s">
        <v>142</v>
      </c>
      <c r="B40" s="19" t="s">
        <v>143</v>
      </c>
      <c r="C40" s="17"/>
      <c r="D40" s="16"/>
      <c r="E40" s="16"/>
      <c r="F40" s="20" t="s">
        <v>144</v>
      </c>
      <c r="G40" s="18">
        <v>230</v>
      </c>
      <c r="H40" s="18">
        <f aca="true" t="shared" si="7" ref="H40:O40">SUM(H42:H42)</f>
        <v>0</v>
      </c>
      <c r="I40" s="18">
        <f t="shared" si="7"/>
        <v>0</v>
      </c>
      <c r="J40" s="18">
        <f t="shared" si="7"/>
        <v>0</v>
      </c>
      <c r="K40" s="18">
        <f>SUM(K41:K42)</f>
        <v>230</v>
      </c>
      <c r="L40" s="18">
        <f t="shared" si="7"/>
        <v>0</v>
      </c>
      <c r="M40" s="58">
        <v>37</v>
      </c>
      <c r="N40" s="58">
        <v>94</v>
      </c>
      <c r="O40" s="58">
        <v>252</v>
      </c>
      <c r="P40" s="60"/>
      <c r="Q40" s="60"/>
      <c r="R40" s="16"/>
      <c r="S40" s="16"/>
    </row>
    <row r="41" spans="1:19" s="2" customFormat="1" ht="45.75" customHeight="1">
      <c r="A41" s="21">
        <v>1</v>
      </c>
      <c r="B41" s="22" t="s">
        <v>145</v>
      </c>
      <c r="C41" s="23" t="s">
        <v>36</v>
      </c>
      <c r="D41" s="21" t="s">
        <v>146</v>
      </c>
      <c r="E41" s="21" t="s">
        <v>46</v>
      </c>
      <c r="F41" s="24" t="s">
        <v>147</v>
      </c>
      <c r="G41" s="25">
        <v>100</v>
      </c>
      <c r="H41" s="25"/>
      <c r="I41" s="25"/>
      <c r="J41" s="25"/>
      <c r="K41" s="25">
        <v>100</v>
      </c>
      <c r="L41" s="25"/>
      <c r="M41" s="61">
        <v>30</v>
      </c>
      <c r="N41" s="61">
        <v>80</v>
      </c>
      <c r="O41" s="61">
        <v>150</v>
      </c>
      <c r="P41" s="62" t="s">
        <v>33</v>
      </c>
      <c r="Q41" s="62" t="s">
        <v>108</v>
      </c>
      <c r="R41" s="21" t="s">
        <v>36</v>
      </c>
      <c r="S41" s="21"/>
    </row>
    <row r="42" spans="1:19" s="2" customFormat="1" ht="45.75" customHeight="1">
      <c r="A42" s="21">
        <v>2</v>
      </c>
      <c r="B42" s="22" t="s">
        <v>148</v>
      </c>
      <c r="C42" s="23" t="s">
        <v>68</v>
      </c>
      <c r="D42" s="21" t="s">
        <v>69</v>
      </c>
      <c r="E42" s="21" t="s">
        <v>46</v>
      </c>
      <c r="F42" s="24" t="s">
        <v>149</v>
      </c>
      <c r="G42" s="25">
        <v>130</v>
      </c>
      <c r="H42" s="25"/>
      <c r="I42" s="25"/>
      <c r="J42" s="25"/>
      <c r="K42" s="25">
        <v>130</v>
      </c>
      <c r="L42" s="25"/>
      <c r="M42" s="61">
        <v>7</v>
      </c>
      <c r="N42" s="61">
        <v>14</v>
      </c>
      <c r="O42" s="61">
        <v>102</v>
      </c>
      <c r="P42" s="62" t="s">
        <v>33</v>
      </c>
      <c r="Q42" s="62" t="s">
        <v>108</v>
      </c>
      <c r="R42" s="21" t="s">
        <v>68</v>
      </c>
      <c r="S42" s="21"/>
    </row>
    <row r="43" spans="1:19" s="1" customFormat="1" ht="45.75" customHeight="1">
      <c r="A43" s="16" t="s">
        <v>150</v>
      </c>
      <c r="B43" s="31" t="s">
        <v>151</v>
      </c>
      <c r="C43" s="32"/>
      <c r="D43" s="32"/>
      <c r="E43" s="32"/>
      <c r="F43" s="31" t="s">
        <v>152</v>
      </c>
      <c r="G43" s="33">
        <f>SUM(G44:G46)</f>
        <v>400</v>
      </c>
      <c r="H43" s="33">
        <f aca="true" t="shared" si="8" ref="H43:O43">SUM(H44:H46)</f>
        <v>0</v>
      </c>
      <c r="I43" s="33">
        <f t="shared" si="8"/>
        <v>400</v>
      </c>
      <c r="J43" s="33">
        <f t="shared" si="8"/>
        <v>0</v>
      </c>
      <c r="K43" s="33">
        <f t="shared" si="8"/>
        <v>0</v>
      </c>
      <c r="L43" s="33">
        <f t="shared" si="8"/>
        <v>0</v>
      </c>
      <c r="M43" s="66">
        <f t="shared" si="8"/>
        <v>38</v>
      </c>
      <c r="N43" s="66">
        <f t="shared" si="8"/>
        <v>107</v>
      </c>
      <c r="O43" s="66">
        <f t="shared" si="8"/>
        <v>203</v>
      </c>
      <c r="P43" s="58"/>
      <c r="Q43" s="58"/>
      <c r="R43" s="16"/>
      <c r="S43" s="16"/>
    </row>
    <row r="44" spans="1:19" s="2" customFormat="1" ht="45.75" customHeight="1">
      <c r="A44" s="34">
        <v>1</v>
      </c>
      <c r="B44" s="35" t="s">
        <v>153</v>
      </c>
      <c r="C44" s="34" t="s">
        <v>40</v>
      </c>
      <c r="D44" s="34" t="s">
        <v>154</v>
      </c>
      <c r="E44" s="36" t="s">
        <v>46</v>
      </c>
      <c r="F44" s="37" t="s">
        <v>155</v>
      </c>
      <c r="G44" s="38">
        <v>250</v>
      </c>
      <c r="H44" s="39"/>
      <c r="I44" s="38">
        <v>250</v>
      </c>
      <c r="J44" s="39"/>
      <c r="K44" s="39"/>
      <c r="L44" s="39"/>
      <c r="M44" s="67">
        <v>11</v>
      </c>
      <c r="N44" s="67">
        <v>30</v>
      </c>
      <c r="O44" s="67">
        <v>80</v>
      </c>
      <c r="P44" s="68" t="s">
        <v>156</v>
      </c>
      <c r="Q44" s="68" t="s">
        <v>157</v>
      </c>
      <c r="R44" s="34" t="s">
        <v>157</v>
      </c>
      <c r="S44" s="21"/>
    </row>
    <row r="45" spans="1:19" s="2" customFormat="1" ht="45.75" customHeight="1">
      <c r="A45" s="34">
        <v>2</v>
      </c>
      <c r="B45" s="35" t="s">
        <v>153</v>
      </c>
      <c r="C45" s="34" t="s">
        <v>36</v>
      </c>
      <c r="D45" s="34" t="s">
        <v>37</v>
      </c>
      <c r="E45" s="36" t="s">
        <v>46</v>
      </c>
      <c r="F45" s="37" t="s">
        <v>158</v>
      </c>
      <c r="G45" s="38">
        <v>50</v>
      </c>
      <c r="H45" s="39"/>
      <c r="I45" s="38">
        <v>50</v>
      </c>
      <c r="J45" s="39"/>
      <c r="K45" s="39"/>
      <c r="L45" s="39"/>
      <c r="M45" s="67">
        <v>12</v>
      </c>
      <c r="N45" s="67">
        <v>37</v>
      </c>
      <c r="O45" s="67">
        <v>53</v>
      </c>
      <c r="P45" s="68" t="s">
        <v>156</v>
      </c>
      <c r="Q45" s="68" t="s">
        <v>157</v>
      </c>
      <c r="R45" s="34" t="s">
        <v>157</v>
      </c>
      <c r="S45" s="21"/>
    </row>
    <row r="46" spans="1:19" s="2" customFormat="1" ht="45.75" customHeight="1">
      <c r="A46" s="34">
        <v>3</v>
      </c>
      <c r="B46" s="40" t="s">
        <v>159</v>
      </c>
      <c r="C46" s="34" t="s">
        <v>160</v>
      </c>
      <c r="D46" s="34" t="s">
        <v>161</v>
      </c>
      <c r="E46" s="36" t="s">
        <v>46</v>
      </c>
      <c r="F46" s="37" t="s">
        <v>162</v>
      </c>
      <c r="G46" s="38">
        <v>100</v>
      </c>
      <c r="H46" s="39"/>
      <c r="I46" s="38">
        <v>100</v>
      </c>
      <c r="J46" s="39"/>
      <c r="K46" s="39"/>
      <c r="L46" s="39"/>
      <c r="M46" s="67">
        <v>15</v>
      </c>
      <c r="N46" s="67">
        <v>40</v>
      </c>
      <c r="O46" s="67">
        <v>70</v>
      </c>
      <c r="P46" s="68" t="s">
        <v>156</v>
      </c>
      <c r="Q46" s="68" t="s">
        <v>157</v>
      </c>
      <c r="R46" s="34" t="s">
        <v>157</v>
      </c>
      <c r="S46" s="21"/>
    </row>
    <row r="47" spans="1:19" s="3" customFormat="1" ht="45" customHeight="1">
      <c r="A47" s="16" t="s">
        <v>163</v>
      </c>
      <c r="B47" s="41" t="s">
        <v>164</v>
      </c>
      <c r="C47" s="17"/>
      <c r="D47" s="16"/>
      <c r="E47" s="16"/>
      <c r="F47" s="20" t="s">
        <v>165</v>
      </c>
      <c r="G47" s="18">
        <f>SUM(G48:G50)</f>
        <v>893</v>
      </c>
      <c r="H47" s="18">
        <f aca="true" t="shared" si="9" ref="H47:O47">SUM(H48:H50)</f>
        <v>0</v>
      </c>
      <c r="I47" s="18">
        <f t="shared" si="9"/>
        <v>0</v>
      </c>
      <c r="J47" s="18">
        <f t="shared" si="9"/>
        <v>648</v>
      </c>
      <c r="K47" s="18">
        <f t="shared" si="9"/>
        <v>245</v>
      </c>
      <c r="L47" s="18">
        <f t="shared" si="9"/>
        <v>0</v>
      </c>
      <c r="M47" s="58">
        <f t="shared" si="9"/>
        <v>523</v>
      </c>
      <c r="N47" s="58">
        <f t="shared" si="9"/>
        <v>2121</v>
      </c>
      <c r="O47" s="58">
        <f t="shared" si="9"/>
        <v>30398</v>
      </c>
      <c r="P47" s="69"/>
      <c r="Q47" s="69"/>
      <c r="R47" s="16"/>
      <c r="S47" s="16"/>
    </row>
    <row r="48" spans="1:251" s="4" customFormat="1" ht="45" customHeight="1">
      <c r="A48" s="34">
        <v>1</v>
      </c>
      <c r="B48" s="42" t="s">
        <v>166</v>
      </c>
      <c r="C48" s="34" t="s">
        <v>60</v>
      </c>
      <c r="D48" s="34" t="s">
        <v>167</v>
      </c>
      <c r="E48" s="34" t="s">
        <v>46</v>
      </c>
      <c r="F48" s="42" t="s">
        <v>168</v>
      </c>
      <c r="G48" s="38">
        <v>95</v>
      </c>
      <c r="H48" s="38"/>
      <c r="I48" s="38"/>
      <c r="J48" s="38"/>
      <c r="K48" s="38">
        <v>95</v>
      </c>
      <c r="L48" s="38"/>
      <c r="M48" s="68">
        <v>3</v>
      </c>
      <c r="N48" s="68">
        <v>6</v>
      </c>
      <c r="O48" s="68">
        <v>53</v>
      </c>
      <c r="P48" s="68" t="s">
        <v>156</v>
      </c>
      <c r="Q48" s="34" t="s">
        <v>169</v>
      </c>
      <c r="R48" s="34" t="s">
        <v>60</v>
      </c>
      <c r="S48" s="20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</row>
    <row r="49" spans="1:251" s="5" customFormat="1" ht="45" customHeight="1">
      <c r="A49" s="34">
        <v>2</v>
      </c>
      <c r="B49" s="43" t="s">
        <v>170</v>
      </c>
      <c r="C49" s="34" t="s">
        <v>44</v>
      </c>
      <c r="D49" s="34" t="s">
        <v>171</v>
      </c>
      <c r="E49" s="36" t="s">
        <v>46</v>
      </c>
      <c r="F49" s="43" t="s">
        <v>172</v>
      </c>
      <c r="G49" s="44">
        <v>150</v>
      </c>
      <c r="H49" s="45"/>
      <c r="I49" s="39"/>
      <c r="J49" s="39"/>
      <c r="K49" s="44">
        <v>150</v>
      </c>
      <c r="L49" s="39"/>
      <c r="M49" s="70">
        <v>8</v>
      </c>
      <c r="N49" s="70">
        <v>27</v>
      </c>
      <c r="O49" s="70">
        <v>345</v>
      </c>
      <c r="P49" s="68" t="s">
        <v>156</v>
      </c>
      <c r="Q49" s="34" t="s">
        <v>169</v>
      </c>
      <c r="R49" s="34" t="s">
        <v>44</v>
      </c>
      <c r="S49" s="79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s="5" customFormat="1" ht="45" customHeight="1">
      <c r="A50" s="34">
        <v>3</v>
      </c>
      <c r="B50" s="43" t="s">
        <v>173</v>
      </c>
      <c r="C50" s="34" t="s">
        <v>40</v>
      </c>
      <c r="D50" s="34" t="s">
        <v>174</v>
      </c>
      <c r="E50" s="36" t="s">
        <v>46</v>
      </c>
      <c r="F50" s="43" t="s">
        <v>175</v>
      </c>
      <c r="G50" s="44">
        <v>648</v>
      </c>
      <c r="H50" s="44"/>
      <c r="I50" s="39"/>
      <c r="J50" s="39">
        <v>648</v>
      </c>
      <c r="K50" s="39"/>
      <c r="L50" s="39"/>
      <c r="M50" s="70">
        <v>512</v>
      </c>
      <c r="N50" s="70">
        <v>2088</v>
      </c>
      <c r="O50" s="70">
        <v>30000</v>
      </c>
      <c r="P50" s="68" t="s">
        <v>176</v>
      </c>
      <c r="Q50" s="34" t="s">
        <v>108</v>
      </c>
      <c r="R50" s="34" t="s">
        <v>108</v>
      </c>
      <c r="S50" s="79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s="4" customFormat="1" ht="45" customHeight="1">
      <c r="A51" s="16" t="s">
        <v>177</v>
      </c>
      <c r="B51" s="46" t="s">
        <v>178</v>
      </c>
      <c r="C51" s="16"/>
      <c r="D51" s="16"/>
      <c r="E51" s="47"/>
      <c r="F51" s="48" t="s">
        <v>179</v>
      </c>
      <c r="G51" s="18">
        <f>SUM(G52:G74)</f>
        <v>690</v>
      </c>
      <c r="H51" s="18">
        <f aca="true" t="shared" si="10" ref="H51:O51">SUM(H52:H74)</f>
        <v>0</v>
      </c>
      <c r="I51" s="18">
        <f t="shared" si="10"/>
        <v>0</v>
      </c>
      <c r="J51" s="18">
        <f t="shared" si="10"/>
        <v>0</v>
      </c>
      <c r="K51" s="18">
        <f t="shared" si="10"/>
        <v>690</v>
      </c>
      <c r="L51" s="18">
        <f t="shared" si="10"/>
        <v>0</v>
      </c>
      <c r="M51" s="58">
        <f t="shared" si="10"/>
        <v>1786</v>
      </c>
      <c r="N51" s="58">
        <f t="shared" si="10"/>
        <v>4853</v>
      </c>
      <c r="O51" s="58">
        <f t="shared" si="10"/>
        <v>22983</v>
      </c>
      <c r="P51" s="58"/>
      <c r="Q51" s="58"/>
      <c r="R51" s="16"/>
      <c r="S51" s="81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</row>
    <row r="52" spans="1:251" s="5" customFormat="1" ht="45" customHeight="1">
      <c r="A52" s="21">
        <v>1</v>
      </c>
      <c r="B52" s="49" t="s">
        <v>180</v>
      </c>
      <c r="C52" s="23" t="s">
        <v>68</v>
      </c>
      <c r="D52" s="21" t="s">
        <v>181</v>
      </c>
      <c r="E52" s="50" t="s">
        <v>46</v>
      </c>
      <c r="F52" s="24" t="s">
        <v>182</v>
      </c>
      <c r="G52" s="25">
        <v>30</v>
      </c>
      <c r="H52" s="25"/>
      <c r="I52" s="25"/>
      <c r="J52" s="25">
        <v>0</v>
      </c>
      <c r="K52" s="25">
        <v>30</v>
      </c>
      <c r="L52" s="25"/>
      <c r="M52" s="63">
        <v>96</v>
      </c>
      <c r="N52" s="63">
        <v>316</v>
      </c>
      <c r="O52" s="63">
        <v>794</v>
      </c>
      <c r="P52" s="63" t="s">
        <v>156</v>
      </c>
      <c r="Q52" s="63" t="s">
        <v>183</v>
      </c>
      <c r="R52" s="21" t="s">
        <v>68</v>
      </c>
      <c r="S52" s="24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s="5" customFormat="1" ht="45" customHeight="1">
      <c r="A53" s="51">
        <v>2</v>
      </c>
      <c r="B53" s="49" t="s">
        <v>180</v>
      </c>
      <c r="C53" s="23" t="s">
        <v>53</v>
      </c>
      <c r="D53" s="21" t="s">
        <v>184</v>
      </c>
      <c r="E53" s="21" t="s">
        <v>46</v>
      </c>
      <c r="F53" s="24" t="s">
        <v>182</v>
      </c>
      <c r="G53" s="25">
        <v>30</v>
      </c>
      <c r="H53" s="25"/>
      <c r="I53" s="25"/>
      <c r="J53" s="25"/>
      <c r="K53" s="25">
        <v>30</v>
      </c>
      <c r="L53" s="25"/>
      <c r="M53" s="63">
        <v>128</v>
      </c>
      <c r="N53" s="63">
        <v>354</v>
      </c>
      <c r="O53" s="63">
        <v>703</v>
      </c>
      <c r="P53" s="63" t="s">
        <v>156</v>
      </c>
      <c r="Q53" s="63" t="s">
        <v>183</v>
      </c>
      <c r="R53" s="21" t="s">
        <v>53</v>
      </c>
      <c r="S53" s="79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s="5" customFormat="1" ht="45" customHeight="1">
      <c r="A54" s="21">
        <v>3</v>
      </c>
      <c r="B54" s="49" t="s">
        <v>180</v>
      </c>
      <c r="C54" s="21" t="s">
        <v>53</v>
      </c>
      <c r="D54" s="21" t="s">
        <v>185</v>
      </c>
      <c r="E54" s="21" t="s">
        <v>46</v>
      </c>
      <c r="F54" s="24" t="s">
        <v>182</v>
      </c>
      <c r="G54" s="25">
        <v>30</v>
      </c>
      <c r="H54" s="25"/>
      <c r="I54" s="25"/>
      <c r="J54" s="25"/>
      <c r="K54" s="25">
        <v>30</v>
      </c>
      <c r="L54" s="25"/>
      <c r="M54" s="63">
        <v>80</v>
      </c>
      <c r="N54" s="63">
        <v>238</v>
      </c>
      <c r="O54" s="63">
        <v>1068</v>
      </c>
      <c r="P54" s="63" t="s">
        <v>156</v>
      </c>
      <c r="Q54" s="63" t="s">
        <v>183</v>
      </c>
      <c r="R54" s="21" t="s">
        <v>53</v>
      </c>
      <c r="S54" s="24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  <row r="55" spans="1:251" s="5" customFormat="1" ht="45" customHeight="1">
      <c r="A55" s="21">
        <v>4</v>
      </c>
      <c r="B55" s="49" t="s">
        <v>180</v>
      </c>
      <c r="C55" s="21" t="s">
        <v>53</v>
      </c>
      <c r="D55" s="21" t="s">
        <v>186</v>
      </c>
      <c r="E55" s="51" t="s">
        <v>46</v>
      </c>
      <c r="F55" s="24" t="s">
        <v>182</v>
      </c>
      <c r="G55" s="52">
        <v>30</v>
      </c>
      <c r="H55" s="52"/>
      <c r="I55" s="55"/>
      <c r="J55" s="55"/>
      <c r="K55" s="52">
        <v>30</v>
      </c>
      <c r="L55" s="55"/>
      <c r="M55" s="71">
        <v>125</v>
      </c>
      <c r="N55" s="71">
        <v>347</v>
      </c>
      <c r="O55" s="71">
        <v>773</v>
      </c>
      <c r="P55" s="63" t="s">
        <v>156</v>
      </c>
      <c r="Q55" s="63" t="s">
        <v>183</v>
      </c>
      <c r="R55" s="21" t="s">
        <v>53</v>
      </c>
      <c r="S55" s="79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</row>
    <row r="56" spans="1:251" s="5" customFormat="1" ht="45" customHeight="1">
      <c r="A56" s="21">
        <v>5</v>
      </c>
      <c r="B56" s="49" t="s">
        <v>180</v>
      </c>
      <c r="C56" s="21" t="s">
        <v>53</v>
      </c>
      <c r="D56" s="21" t="s">
        <v>187</v>
      </c>
      <c r="E56" s="51" t="s">
        <v>46</v>
      </c>
      <c r="F56" s="24" t="s">
        <v>182</v>
      </c>
      <c r="G56" s="52">
        <v>30</v>
      </c>
      <c r="H56" s="52"/>
      <c r="I56" s="55"/>
      <c r="J56" s="55"/>
      <c r="K56" s="52">
        <v>30</v>
      </c>
      <c r="L56" s="55"/>
      <c r="M56" s="71">
        <v>52</v>
      </c>
      <c r="N56" s="71">
        <v>102</v>
      </c>
      <c r="O56" s="71">
        <v>871</v>
      </c>
      <c r="P56" s="63" t="s">
        <v>156</v>
      </c>
      <c r="Q56" s="63" t="s">
        <v>183</v>
      </c>
      <c r="R56" s="21" t="s">
        <v>53</v>
      </c>
      <c r="S56" s="79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</row>
    <row r="57" spans="1:251" s="5" customFormat="1" ht="45" customHeight="1">
      <c r="A57" s="21">
        <v>6</v>
      </c>
      <c r="B57" s="49" t="s">
        <v>180</v>
      </c>
      <c r="C57" s="50" t="s">
        <v>53</v>
      </c>
      <c r="D57" s="50" t="s">
        <v>54</v>
      </c>
      <c r="E57" s="50" t="s">
        <v>46</v>
      </c>
      <c r="F57" s="24" t="s">
        <v>182</v>
      </c>
      <c r="G57" s="53">
        <v>30</v>
      </c>
      <c r="H57" s="53"/>
      <c r="I57" s="53"/>
      <c r="J57" s="53"/>
      <c r="K57" s="53">
        <v>30</v>
      </c>
      <c r="L57" s="53"/>
      <c r="M57" s="72">
        <v>63</v>
      </c>
      <c r="N57" s="72">
        <v>183</v>
      </c>
      <c r="O57" s="72">
        <v>1009</v>
      </c>
      <c r="P57" s="63" t="s">
        <v>156</v>
      </c>
      <c r="Q57" s="63" t="s">
        <v>183</v>
      </c>
      <c r="R57" s="21" t="s">
        <v>53</v>
      </c>
      <c r="S57" s="24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</row>
    <row r="58" spans="1:251" s="5" customFormat="1" ht="45" customHeight="1">
      <c r="A58" s="21">
        <v>7</v>
      </c>
      <c r="B58" s="49" t="s">
        <v>180</v>
      </c>
      <c r="C58" s="21" t="s">
        <v>83</v>
      </c>
      <c r="D58" s="21" t="s">
        <v>188</v>
      </c>
      <c r="E58" s="50" t="s">
        <v>46</v>
      </c>
      <c r="F58" s="24" t="s">
        <v>182</v>
      </c>
      <c r="G58" s="53">
        <v>30</v>
      </c>
      <c r="H58" s="53"/>
      <c r="I58" s="55"/>
      <c r="J58" s="55"/>
      <c r="K58" s="53">
        <v>30</v>
      </c>
      <c r="L58" s="55"/>
      <c r="M58" s="73">
        <v>30</v>
      </c>
      <c r="N58" s="73">
        <v>116</v>
      </c>
      <c r="O58" s="73">
        <v>779</v>
      </c>
      <c r="P58" s="63" t="s">
        <v>156</v>
      </c>
      <c r="Q58" s="63" t="s">
        <v>183</v>
      </c>
      <c r="R58" s="21" t="s">
        <v>83</v>
      </c>
      <c r="S58" s="79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</row>
    <row r="59" spans="1:251" s="5" customFormat="1" ht="45" customHeight="1">
      <c r="A59" s="54">
        <v>8</v>
      </c>
      <c r="B59" s="49" t="s">
        <v>180</v>
      </c>
      <c r="C59" s="21" t="s">
        <v>83</v>
      </c>
      <c r="D59" s="51" t="s">
        <v>189</v>
      </c>
      <c r="E59" s="50" t="s">
        <v>46</v>
      </c>
      <c r="F59" s="24" t="s">
        <v>182</v>
      </c>
      <c r="G59" s="53">
        <v>30</v>
      </c>
      <c r="H59" s="53"/>
      <c r="I59" s="74"/>
      <c r="J59" s="75"/>
      <c r="K59" s="53">
        <v>30</v>
      </c>
      <c r="L59" s="75"/>
      <c r="M59" s="76">
        <v>80</v>
      </c>
      <c r="N59" s="77">
        <v>260</v>
      </c>
      <c r="O59" s="77">
        <v>1668</v>
      </c>
      <c r="P59" s="63" t="s">
        <v>156</v>
      </c>
      <c r="Q59" s="63" t="s">
        <v>183</v>
      </c>
      <c r="R59" s="21" t="s">
        <v>83</v>
      </c>
      <c r="S59" s="79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</row>
    <row r="60" spans="1:251" s="5" customFormat="1" ht="45" customHeight="1">
      <c r="A60" s="21">
        <v>9</v>
      </c>
      <c r="B60" s="49" t="s">
        <v>180</v>
      </c>
      <c r="C60" s="21" t="s">
        <v>83</v>
      </c>
      <c r="D60" s="21" t="s">
        <v>190</v>
      </c>
      <c r="E60" s="50" t="s">
        <v>46</v>
      </c>
      <c r="F60" s="24" t="s">
        <v>182</v>
      </c>
      <c r="G60" s="53">
        <v>30</v>
      </c>
      <c r="H60" s="53"/>
      <c r="I60" s="55"/>
      <c r="J60" s="55"/>
      <c r="K60" s="53">
        <v>30</v>
      </c>
      <c r="L60" s="55"/>
      <c r="M60" s="63">
        <v>32</v>
      </c>
      <c r="N60" s="63">
        <v>95</v>
      </c>
      <c r="O60" s="63">
        <v>927</v>
      </c>
      <c r="P60" s="63" t="s">
        <v>156</v>
      </c>
      <c r="Q60" s="63" t="s">
        <v>183</v>
      </c>
      <c r="R60" s="21" t="s">
        <v>83</v>
      </c>
      <c r="S60" s="79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</row>
    <row r="61" spans="1:251" s="5" customFormat="1" ht="45" customHeight="1">
      <c r="A61" s="21">
        <v>10</v>
      </c>
      <c r="B61" s="49" t="s">
        <v>180</v>
      </c>
      <c r="C61" s="21" t="s">
        <v>29</v>
      </c>
      <c r="D61" s="21" t="s">
        <v>191</v>
      </c>
      <c r="E61" s="51" t="s">
        <v>46</v>
      </c>
      <c r="F61" s="24" t="s">
        <v>182</v>
      </c>
      <c r="G61" s="53">
        <v>30</v>
      </c>
      <c r="H61" s="53"/>
      <c r="I61" s="55"/>
      <c r="J61" s="55"/>
      <c r="K61" s="53">
        <v>30</v>
      </c>
      <c r="L61" s="55"/>
      <c r="M61" s="63">
        <v>30</v>
      </c>
      <c r="N61" s="63">
        <v>60</v>
      </c>
      <c r="O61" s="63">
        <v>1133</v>
      </c>
      <c r="P61" s="63" t="s">
        <v>156</v>
      </c>
      <c r="Q61" s="63" t="s">
        <v>183</v>
      </c>
      <c r="R61" s="21" t="s">
        <v>29</v>
      </c>
      <c r="S61" s="79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</row>
    <row r="62" spans="1:251" s="5" customFormat="1" ht="45" customHeight="1">
      <c r="A62" s="21">
        <v>11</v>
      </c>
      <c r="B62" s="49" t="s">
        <v>180</v>
      </c>
      <c r="C62" s="21" t="s">
        <v>60</v>
      </c>
      <c r="D62" s="21" t="s">
        <v>192</v>
      </c>
      <c r="E62" s="50" t="s">
        <v>46</v>
      </c>
      <c r="F62" s="24" t="s">
        <v>182</v>
      </c>
      <c r="G62" s="55">
        <v>30</v>
      </c>
      <c r="H62" s="55"/>
      <c r="I62" s="55"/>
      <c r="J62" s="55"/>
      <c r="K62" s="55">
        <v>30</v>
      </c>
      <c r="L62" s="55"/>
      <c r="M62" s="63">
        <v>30</v>
      </c>
      <c r="N62" s="63">
        <v>60</v>
      </c>
      <c r="O62" s="63">
        <v>836</v>
      </c>
      <c r="P62" s="63" t="s">
        <v>156</v>
      </c>
      <c r="Q62" s="63" t="s">
        <v>183</v>
      </c>
      <c r="R62" s="21" t="s">
        <v>60</v>
      </c>
      <c r="S62" s="79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</row>
    <row r="63" spans="1:251" s="5" customFormat="1" ht="45" customHeight="1">
      <c r="A63" s="51">
        <v>12</v>
      </c>
      <c r="B63" s="49" t="s">
        <v>180</v>
      </c>
      <c r="C63" s="21" t="s">
        <v>60</v>
      </c>
      <c r="D63" s="21" t="s">
        <v>193</v>
      </c>
      <c r="E63" s="51" t="s">
        <v>46</v>
      </c>
      <c r="F63" s="24" t="s">
        <v>182</v>
      </c>
      <c r="G63" s="25">
        <v>30</v>
      </c>
      <c r="H63" s="25"/>
      <c r="I63" s="25"/>
      <c r="J63" s="25"/>
      <c r="K63" s="25">
        <v>30</v>
      </c>
      <c r="L63" s="25"/>
      <c r="M63" s="63">
        <v>30</v>
      </c>
      <c r="N63" s="63">
        <v>70</v>
      </c>
      <c r="O63" s="63">
        <v>616</v>
      </c>
      <c r="P63" s="63" t="s">
        <v>156</v>
      </c>
      <c r="Q63" s="63" t="s">
        <v>183</v>
      </c>
      <c r="R63" s="21" t="s">
        <v>60</v>
      </c>
      <c r="S63" s="79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</row>
    <row r="64" spans="1:251" s="5" customFormat="1" ht="45" customHeight="1">
      <c r="A64" s="51">
        <v>13</v>
      </c>
      <c r="B64" s="49" t="s">
        <v>180</v>
      </c>
      <c r="C64" s="21" t="s">
        <v>60</v>
      </c>
      <c r="D64" s="21" t="s">
        <v>167</v>
      </c>
      <c r="E64" s="51" t="s">
        <v>46</v>
      </c>
      <c r="F64" s="24" t="s">
        <v>182</v>
      </c>
      <c r="G64" s="25">
        <v>30</v>
      </c>
      <c r="H64" s="25"/>
      <c r="I64" s="25"/>
      <c r="J64" s="25"/>
      <c r="K64" s="25">
        <v>30</v>
      </c>
      <c r="L64" s="25"/>
      <c r="M64" s="63">
        <v>15</v>
      </c>
      <c r="N64" s="63">
        <v>30</v>
      </c>
      <c r="O64" s="63">
        <v>750</v>
      </c>
      <c r="P64" s="63" t="s">
        <v>156</v>
      </c>
      <c r="Q64" s="63" t="s">
        <v>183</v>
      </c>
      <c r="R64" s="21" t="s">
        <v>60</v>
      </c>
      <c r="S64" s="82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</row>
    <row r="65" spans="1:251" s="5" customFormat="1" ht="45" customHeight="1">
      <c r="A65" s="51">
        <v>14</v>
      </c>
      <c r="B65" s="49" t="s">
        <v>180</v>
      </c>
      <c r="C65" s="21" t="s">
        <v>44</v>
      </c>
      <c r="D65" s="21" t="s">
        <v>194</v>
      </c>
      <c r="E65" s="51" t="s">
        <v>46</v>
      </c>
      <c r="F65" s="24" t="s">
        <v>182</v>
      </c>
      <c r="G65" s="25">
        <v>30</v>
      </c>
      <c r="H65" s="25"/>
      <c r="I65" s="25"/>
      <c r="J65" s="25"/>
      <c r="K65" s="25">
        <v>30</v>
      </c>
      <c r="L65" s="25"/>
      <c r="M65" s="63">
        <v>87</v>
      </c>
      <c r="N65" s="63">
        <v>287</v>
      </c>
      <c r="O65" s="63">
        <v>603</v>
      </c>
      <c r="P65" s="63" t="s">
        <v>156</v>
      </c>
      <c r="Q65" s="63" t="s">
        <v>183</v>
      </c>
      <c r="R65" s="21" t="s">
        <v>44</v>
      </c>
      <c r="S65" s="82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80"/>
      <c r="IH65" s="80"/>
      <c r="II65" s="80"/>
      <c r="IJ65" s="80"/>
      <c r="IK65" s="80"/>
      <c r="IL65" s="80"/>
      <c r="IM65" s="80"/>
      <c r="IN65" s="80"/>
      <c r="IO65" s="80"/>
      <c r="IP65" s="80"/>
      <c r="IQ65" s="80"/>
    </row>
    <row r="66" spans="1:251" s="5" customFormat="1" ht="45" customHeight="1">
      <c r="A66" s="51">
        <v>15</v>
      </c>
      <c r="B66" s="49" t="s">
        <v>180</v>
      </c>
      <c r="C66" s="21" t="s">
        <v>44</v>
      </c>
      <c r="D66" s="21" t="s">
        <v>195</v>
      </c>
      <c r="E66" s="51" t="s">
        <v>46</v>
      </c>
      <c r="F66" s="24" t="s">
        <v>182</v>
      </c>
      <c r="G66" s="52">
        <v>30</v>
      </c>
      <c r="H66" s="52"/>
      <c r="I66" s="55"/>
      <c r="J66" s="55"/>
      <c r="K66" s="52">
        <v>30</v>
      </c>
      <c r="L66" s="55"/>
      <c r="M66" s="71">
        <v>72</v>
      </c>
      <c r="N66" s="71">
        <v>237</v>
      </c>
      <c r="O66" s="71">
        <v>1554</v>
      </c>
      <c r="P66" s="63" t="s">
        <v>156</v>
      </c>
      <c r="Q66" s="63" t="s">
        <v>183</v>
      </c>
      <c r="R66" s="21" t="s">
        <v>44</v>
      </c>
      <c r="S66" s="82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</row>
    <row r="67" spans="1:251" s="5" customFormat="1" ht="45" customHeight="1">
      <c r="A67" s="51">
        <v>16</v>
      </c>
      <c r="B67" s="49" t="s">
        <v>180</v>
      </c>
      <c r="C67" s="21" t="s">
        <v>117</v>
      </c>
      <c r="D67" s="21" t="s">
        <v>196</v>
      </c>
      <c r="E67" s="51" t="s">
        <v>46</v>
      </c>
      <c r="F67" s="24" t="s">
        <v>182</v>
      </c>
      <c r="G67" s="52">
        <v>30</v>
      </c>
      <c r="H67" s="52"/>
      <c r="I67" s="55"/>
      <c r="J67" s="55"/>
      <c r="K67" s="52">
        <v>30</v>
      </c>
      <c r="L67" s="55"/>
      <c r="M67" s="63">
        <v>204</v>
      </c>
      <c r="N67" s="63">
        <v>519</v>
      </c>
      <c r="O67" s="63">
        <v>1116</v>
      </c>
      <c r="P67" s="63" t="s">
        <v>156</v>
      </c>
      <c r="Q67" s="63" t="s">
        <v>183</v>
      </c>
      <c r="R67" s="21" t="s">
        <v>117</v>
      </c>
      <c r="S67" s="79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C67" s="80"/>
      <c r="ID67" s="80"/>
      <c r="IE67" s="80"/>
      <c r="IF67" s="80"/>
      <c r="IG67" s="80"/>
      <c r="IH67" s="80"/>
      <c r="II67" s="80"/>
      <c r="IJ67" s="80"/>
      <c r="IK67" s="80"/>
      <c r="IL67" s="80"/>
      <c r="IM67" s="80"/>
      <c r="IN67" s="80"/>
      <c r="IO67" s="80"/>
      <c r="IP67" s="80"/>
      <c r="IQ67" s="80"/>
    </row>
    <row r="68" spans="1:251" s="5" customFormat="1" ht="45" customHeight="1">
      <c r="A68" s="83">
        <v>17</v>
      </c>
      <c r="B68" s="49" t="s">
        <v>180</v>
      </c>
      <c r="C68" s="28" t="s">
        <v>117</v>
      </c>
      <c r="D68" s="28" t="s">
        <v>118</v>
      </c>
      <c r="E68" s="83" t="s">
        <v>46</v>
      </c>
      <c r="F68" s="24" t="s">
        <v>182</v>
      </c>
      <c r="G68" s="84">
        <v>30</v>
      </c>
      <c r="H68" s="84"/>
      <c r="I68" s="86"/>
      <c r="J68" s="86"/>
      <c r="K68" s="84">
        <v>30</v>
      </c>
      <c r="L68" s="86"/>
      <c r="M68" s="63">
        <v>182</v>
      </c>
      <c r="N68" s="63">
        <v>525</v>
      </c>
      <c r="O68" s="63">
        <v>1537</v>
      </c>
      <c r="P68" s="63" t="s">
        <v>156</v>
      </c>
      <c r="Q68" s="63" t="s">
        <v>183</v>
      </c>
      <c r="R68" s="21" t="s">
        <v>117</v>
      </c>
      <c r="S68" s="89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C68" s="80"/>
      <c r="ID68" s="80"/>
      <c r="IE68" s="80"/>
      <c r="IF68" s="80"/>
      <c r="IG68" s="80"/>
      <c r="IH68" s="80"/>
      <c r="II68" s="80"/>
      <c r="IJ68" s="80"/>
      <c r="IK68" s="80"/>
      <c r="IL68" s="80"/>
      <c r="IM68" s="80"/>
      <c r="IN68" s="80"/>
      <c r="IO68" s="80"/>
      <c r="IP68" s="80"/>
      <c r="IQ68" s="80"/>
    </row>
    <row r="69" spans="1:251" s="5" customFormat="1" ht="45" customHeight="1">
      <c r="A69" s="28">
        <v>18</v>
      </c>
      <c r="B69" s="49" t="s">
        <v>180</v>
      </c>
      <c r="C69" s="28" t="s">
        <v>117</v>
      </c>
      <c r="D69" s="28" t="s">
        <v>139</v>
      </c>
      <c r="E69" s="28" t="s">
        <v>46</v>
      </c>
      <c r="F69" s="24" t="s">
        <v>182</v>
      </c>
      <c r="G69" s="85">
        <v>30</v>
      </c>
      <c r="H69" s="85"/>
      <c r="I69" s="85"/>
      <c r="J69" s="85"/>
      <c r="K69" s="85">
        <v>30</v>
      </c>
      <c r="L69" s="85"/>
      <c r="M69" s="63">
        <v>142</v>
      </c>
      <c r="N69" s="63">
        <v>351</v>
      </c>
      <c r="O69" s="63">
        <v>1557</v>
      </c>
      <c r="P69" s="63" t="s">
        <v>156</v>
      </c>
      <c r="Q69" s="63" t="s">
        <v>183</v>
      </c>
      <c r="R69" s="21" t="s">
        <v>117</v>
      </c>
      <c r="S69" s="29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  <c r="HS69" s="80"/>
      <c r="HT69" s="80"/>
      <c r="HU69" s="80"/>
      <c r="HV69" s="80"/>
      <c r="HW69" s="80"/>
      <c r="HX69" s="80"/>
      <c r="HY69" s="80"/>
      <c r="HZ69" s="80"/>
      <c r="IA69" s="80"/>
      <c r="IB69" s="80"/>
      <c r="IC69" s="80"/>
      <c r="ID69" s="80"/>
      <c r="IE69" s="80"/>
      <c r="IF69" s="80"/>
      <c r="IG69" s="80"/>
      <c r="IH69" s="80"/>
      <c r="II69" s="80"/>
      <c r="IJ69" s="80"/>
      <c r="IK69" s="80"/>
      <c r="IL69" s="80"/>
      <c r="IM69" s="80"/>
      <c r="IN69" s="80"/>
      <c r="IO69" s="80"/>
      <c r="IP69" s="80"/>
      <c r="IQ69" s="80"/>
    </row>
    <row r="70" spans="1:251" s="5" customFormat="1" ht="45" customHeight="1">
      <c r="A70" s="28">
        <v>19</v>
      </c>
      <c r="B70" s="49" t="s">
        <v>180</v>
      </c>
      <c r="C70" s="28" t="s">
        <v>40</v>
      </c>
      <c r="D70" s="28" t="s">
        <v>197</v>
      </c>
      <c r="E70" s="50" t="s">
        <v>46</v>
      </c>
      <c r="F70" s="24" t="s">
        <v>182</v>
      </c>
      <c r="G70" s="85">
        <v>30</v>
      </c>
      <c r="H70" s="85"/>
      <c r="I70" s="85"/>
      <c r="J70" s="85"/>
      <c r="K70" s="85">
        <v>30</v>
      </c>
      <c r="L70" s="85"/>
      <c r="M70" s="87">
        <v>87</v>
      </c>
      <c r="N70" s="87">
        <v>198</v>
      </c>
      <c r="O70" s="87">
        <v>1011</v>
      </c>
      <c r="P70" s="63" t="s">
        <v>156</v>
      </c>
      <c r="Q70" s="63" t="s">
        <v>183</v>
      </c>
      <c r="R70" s="21" t="s">
        <v>40</v>
      </c>
      <c r="S70" s="29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  <c r="HS70" s="80"/>
      <c r="HT70" s="80"/>
      <c r="HU70" s="80"/>
      <c r="HV70" s="80"/>
      <c r="HW70" s="80"/>
      <c r="HX70" s="80"/>
      <c r="HY70" s="80"/>
      <c r="HZ70" s="80"/>
      <c r="IA70" s="80"/>
      <c r="IB70" s="80"/>
      <c r="IC70" s="80"/>
      <c r="ID70" s="80"/>
      <c r="IE70" s="80"/>
      <c r="IF70" s="80"/>
      <c r="IG70" s="80"/>
      <c r="IH70" s="80"/>
      <c r="II70" s="80"/>
      <c r="IJ70" s="80"/>
      <c r="IK70" s="80"/>
      <c r="IL70" s="80"/>
      <c r="IM70" s="80"/>
      <c r="IN70" s="80"/>
      <c r="IO70" s="80"/>
      <c r="IP70" s="80"/>
      <c r="IQ70" s="80"/>
    </row>
    <row r="71" spans="1:251" s="5" customFormat="1" ht="45" customHeight="1">
      <c r="A71" s="28">
        <v>20</v>
      </c>
      <c r="B71" s="49" t="s">
        <v>180</v>
      </c>
      <c r="C71" s="28" t="s">
        <v>40</v>
      </c>
      <c r="D71" s="28" t="s">
        <v>198</v>
      </c>
      <c r="E71" s="50" t="s">
        <v>46</v>
      </c>
      <c r="F71" s="24" t="s">
        <v>182</v>
      </c>
      <c r="G71" s="85">
        <v>30</v>
      </c>
      <c r="H71" s="85"/>
      <c r="I71" s="85"/>
      <c r="J71" s="85"/>
      <c r="K71" s="85">
        <v>30</v>
      </c>
      <c r="L71" s="85"/>
      <c r="M71" s="71">
        <v>83</v>
      </c>
      <c r="N71" s="71">
        <v>189</v>
      </c>
      <c r="O71" s="71">
        <v>1105</v>
      </c>
      <c r="P71" s="63" t="s">
        <v>156</v>
      </c>
      <c r="Q71" s="63" t="s">
        <v>183</v>
      </c>
      <c r="R71" s="21" t="s">
        <v>40</v>
      </c>
      <c r="S71" s="29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  <c r="HS71" s="80"/>
      <c r="HT71" s="80"/>
      <c r="HU71" s="80"/>
      <c r="HV71" s="80"/>
      <c r="HW71" s="80"/>
      <c r="HX71" s="80"/>
      <c r="HY71" s="80"/>
      <c r="HZ71" s="80"/>
      <c r="IA71" s="80"/>
      <c r="IB71" s="80"/>
      <c r="IC71" s="80"/>
      <c r="ID71" s="80"/>
      <c r="IE71" s="80"/>
      <c r="IF71" s="80"/>
      <c r="IG71" s="80"/>
      <c r="IH71" s="80"/>
      <c r="II71" s="80"/>
      <c r="IJ71" s="80"/>
      <c r="IK71" s="80"/>
      <c r="IL71" s="80"/>
      <c r="IM71" s="80"/>
      <c r="IN71" s="80"/>
      <c r="IO71" s="80"/>
      <c r="IP71" s="80"/>
      <c r="IQ71" s="80"/>
    </row>
    <row r="72" spans="1:251" s="5" customFormat="1" ht="45" customHeight="1">
      <c r="A72" s="28">
        <v>21</v>
      </c>
      <c r="B72" s="49" t="s">
        <v>180</v>
      </c>
      <c r="C72" s="28" t="s">
        <v>40</v>
      </c>
      <c r="D72" s="28" t="s">
        <v>199</v>
      </c>
      <c r="E72" s="50" t="s">
        <v>46</v>
      </c>
      <c r="F72" s="24" t="s">
        <v>182</v>
      </c>
      <c r="G72" s="85">
        <v>30</v>
      </c>
      <c r="H72" s="85"/>
      <c r="I72" s="85"/>
      <c r="J72" s="85"/>
      <c r="K72" s="85">
        <v>30</v>
      </c>
      <c r="L72" s="85"/>
      <c r="M72" s="87">
        <v>47</v>
      </c>
      <c r="N72" s="87">
        <v>100</v>
      </c>
      <c r="O72" s="87">
        <v>802</v>
      </c>
      <c r="P72" s="63" t="s">
        <v>156</v>
      </c>
      <c r="Q72" s="63" t="s">
        <v>183</v>
      </c>
      <c r="R72" s="21" t="s">
        <v>40</v>
      </c>
      <c r="S72" s="9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80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  <c r="HR72" s="80"/>
      <c r="HS72" s="80"/>
      <c r="HT72" s="80"/>
      <c r="HU72" s="80"/>
      <c r="HV72" s="80"/>
      <c r="HW72" s="80"/>
      <c r="HX72" s="80"/>
      <c r="HY72" s="80"/>
      <c r="HZ72" s="80"/>
      <c r="IA72" s="80"/>
      <c r="IB72" s="80"/>
      <c r="IC72" s="80"/>
      <c r="ID72" s="80"/>
      <c r="IE72" s="80"/>
      <c r="IF72" s="80"/>
      <c r="IG72" s="80"/>
      <c r="IH72" s="80"/>
      <c r="II72" s="80"/>
      <c r="IJ72" s="80"/>
      <c r="IK72" s="80"/>
      <c r="IL72" s="80"/>
      <c r="IM72" s="80"/>
      <c r="IN72" s="80"/>
      <c r="IO72" s="80"/>
      <c r="IP72" s="80"/>
      <c r="IQ72" s="80"/>
    </row>
    <row r="73" spans="1:251" s="5" customFormat="1" ht="45" customHeight="1">
      <c r="A73" s="28">
        <v>22</v>
      </c>
      <c r="B73" s="49" t="s">
        <v>180</v>
      </c>
      <c r="C73" s="28" t="s">
        <v>40</v>
      </c>
      <c r="D73" s="28" t="s">
        <v>200</v>
      </c>
      <c r="E73" s="50" t="s">
        <v>46</v>
      </c>
      <c r="F73" s="24" t="s">
        <v>182</v>
      </c>
      <c r="G73" s="85">
        <v>30</v>
      </c>
      <c r="H73" s="85"/>
      <c r="I73" s="85"/>
      <c r="J73" s="85"/>
      <c r="K73" s="85">
        <v>30</v>
      </c>
      <c r="L73" s="85"/>
      <c r="M73" s="63">
        <v>83</v>
      </c>
      <c r="N73" s="63">
        <v>203</v>
      </c>
      <c r="O73" s="63">
        <v>1083</v>
      </c>
      <c r="P73" s="63" t="s">
        <v>156</v>
      </c>
      <c r="Q73" s="63" t="s">
        <v>183</v>
      </c>
      <c r="R73" s="21" t="s">
        <v>40</v>
      </c>
      <c r="S73" s="29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  <c r="IO73" s="80"/>
      <c r="IP73" s="80"/>
      <c r="IQ73" s="80"/>
    </row>
    <row r="74" spans="1:251" s="5" customFormat="1" ht="45" customHeight="1">
      <c r="A74" s="28">
        <v>23</v>
      </c>
      <c r="B74" s="49" t="s">
        <v>180</v>
      </c>
      <c r="C74" s="28" t="s">
        <v>40</v>
      </c>
      <c r="D74" s="28" t="s">
        <v>201</v>
      </c>
      <c r="E74" s="50" t="s">
        <v>46</v>
      </c>
      <c r="F74" s="24" t="s">
        <v>182</v>
      </c>
      <c r="G74" s="85">
        <v>30</v>
      </c>
      <c r="H74" s="85"/>
      <c r="I74" s="85"/>
      <c r="J74" s="85"/>
      <c r="K74" s="85">
        <v>30</v>
      </c>
      <c r="L74" s="85"/>
      <c r="M74" s="88">
        <v>8</v>
      </c>
      <c r="N74" s="88">
        <v>13</v>
      </c>
      <c r="O74" s="88">
        <v>688</v>
      </c>
      <c r="P74" s="63" t="s">
        <v>156</v>
      </c>
      <c r="Q74" s="63" t="s">
        <v>183</v>
      </c>
      <c r="R74" s="21" t="s">
        <v>40</v>
      </c>
      <c r="S74" s="29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  <c r="HW74" s="80"/>
      <c r="HX74" s="80"/>
      <c r="HY74" s="80"/>
      <c r="HZ74" s="80"/>
      <c r="IA74" s="80"/>
      <c r="IB74" s="80"/>
      <c r="IC74" s="80"/>
      <c r="ID74" s="80"/>
      <c r="IE74" s="80"/>
      <c r="IF74" s="80"/>
      <c r="IG74" s="80"/>
      <c r="IH74" s="80"/>
      <c r="II74" s="80"/>
      <c r="IJ74" s="80"/>
      <c r="IK74" s="80"/>
      <c r="IL74" s="80"/>
      <c r="IM74" s="80"/>
      <c r="IN74" s="80"/>
      <c r="IO74" s="80"/>
      <c r="IP74" s="80"/>
      <c r="IQ74" s="80"/>
    </row>
  </sheetData>
  <sheetProtection/>
  <mergeCells count="14">
    <mergeCell ref="A1:S1"/>
    <mergeCell ref="G2:L2"/>
    <mergeCell ref="M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  <mergeCell ref="S2:S3"/>
  </mergeCells>
  <conditionalFormatting sqref="B43">
    <cfRule type="expression" priority="2" dxfId="0" stopIfTrue="1">
      <formula>AND(COUNTIF($B$43,B43)&gt;1,NOT(ISBLANK(B43)))</formula>
    </cfRule>
  </conditionalFormatting>
  <conditionalFormatting sqref="B46">
    <cfRule type="expression" priority="1" dxfId="0" stopIfTrue="1">
      <formula>AND(COUNTIF($B$46,B46)&gt;1,NOT(ISBLANK(B46)))</formula>
    </cfRule>
  </conditionalFormatting>
  <conditionalFormatting sqref="B51">
    <cfRule type="expression" priority="5" dxfId="0" stopIfTrue="1">
      <formula>AND(COUNTIF($B$51,B51)&gt;1,NOT(ISBLANK(B51)))</formula>
    </cfRule>
  </conditionalFormatting>
  <conditionalFormatting sqref="B49:B50">
    <cfRule type="expression" priority="15" dxfId="0" stopIfTrue="1">
      <formula>AND(COUNTIF($B$49:$B$50,B49)&gt;1,NOT(ISBLANK(B49)))</formula>
    </cfRule>
  </conditionalFormatting>
  <printOptions/>
  <pageMargins left="0.4722222222222222" right="0.4722222222222222" top="0.7083333333333334" bottom="0.5902777777777778" header="0.2791666666666667" footer="0.16111111111111112"/>
  <pageSetup fitToHeight="0" horizontalDpi="600" verticalDpi="600" orientation="landscape" paperSize="8" scale="76"/>
  <headerFooter scaleWithDoc="0" alignWithMargins="0">
    <oddFooter>&amp;C第 &amp;P 页，共 &amp;N 页</oddFooter>
  </headerFooter>
  <ignoredErrors>
    <ignoredError sqref="K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2020-02-24T02:57:28Z</cp:lastPrinted>
  <dcterms:created xsi:type="dcterms:W3CDTF">2020-02-16T03:14:46Z</dcterms:created>
  <dcterms:modified xsi:type="dcterms:W3CDTF">2020-06-08T00:36:49Z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