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activeTab="1"/>
  </bookViews>
  <sheets>
    <sheet name="汇总表" sheetId="2" r:id="rId1"/>
    <sheet name="明细表" sheetId="3" r:id="rId2"/>
  </sheets>
  <externalReferences>
    <externalReference r:id="rId3"/>
  </externalReferences>
  <definedNames>
    <definedName name="_xlnm._FilterDatabase" localSheetId="1" hidden="1">明细表!$5:$53</definedName>
    <definedName name="_xlnm.Print_Titles" localSheetId="1">明细表!$2:$4</definedName>
    <definedName name="_xlnm.Print_Area" localSheetId="1">明细表!$A$1:$Q$53</definedName>
  </definedNames>
  <calcPr calcId="144525"/>
</workbook>
</file>

<file path=xl/sharedStrings.xml><?xml version="1.0" encoding="utf-8"?>
<sst xmlns="http://schemas.openxmlformats.org/spreadsheetml/2006/main" count="345" uniqueCount="198">
  <si>
    <t xml:space="preserve"> 2021年度衔接资金项目汇总表</t>
  </si>
  <si>
    <t>序号</t>
  </si>
  <si>
    <t>项目类型</t>
  </si>
  <si>
    <t>项目个数</t>
  </si>
  <si>
    <t>项目资金投入（万元）</t>
  </si>
  <si>
    <t>受益
贫困人口</t>
  </si>
  <si>
    <t xml:space="preserve">备 注 </t>
  </si>
  <si>
    <t>合计</t>
  </si>
  <si>
    <t>衔接资金</t>
  </si>
  <si>
    <t>其他部门资金</t>
  </si>
  <si>
    <t>自筹资金</t>
  </si>
  <si>
    <t>小计</t>
  </si>
  <si>
    <t>中央</t>
  </si>
  <si>
    <t>省级</t>
  </si>
  <si>
    <t>县级</t>
  </si>
  <si>
    <t>户数</t>
  </si>
  <si>
    <t>人数</t>
  </si>
  <si>
    <t>一</t>
  </si>
  <si>
    <t>农业生产发展</t>
  </si>
  <si>
    <t>（一）</t>
  </si>
  <si>
    <t>脱贫不稳定户、边缘易致贫户、突发严重困难户产业奖补项目</t>
  </si>
  <si>
    <t>（二）</t>
  </si>
  <si>
    <t>产业扶持发展</t>
  </si>
  <si>
    <t>（三）</t>
  </si>
  <si>
    <t>产业基础配套设施</t>
  </si>
  <si>
    <t>二</t>
  </si>
  <si>
    <t>基础设施建设</t>
  </si>
  <si>
    <t>三</t>
  </si>
  <si>
    <t>县级重点项目</t>
  </si>
  <si>
    <t>含以工代赈项目2个，资金550万元（中央350万元、省级200万元）；搬迁后扶项目3个，其中：中央衔接资金中明确要求用于后扶方面820万元</t>
  </si>
  <si>
    <t>五</t>
  </si>
  <si>
    <r>
      <rPr>
        <b/>
        <sz val="11"/>
        <color theme="1"/>
        <rFont val="宋体"/>
        <charset val="134"/>
        <scheme val="minor"/>
      </rPr>
      <t xml:space="preserve">其他项目
</t>
    </r>
    <r>
      <rPr>
        <b/>
        <sz val="9"/>
        <color theme="1"/>
        <rFont val="宋体"/>
        <charset val="134"/>
        <scheme val="minor"/>
      </rPr>
      <t>（项目管理费
小额贴息）</t>
    </r>
  </si>
  <si>
    <t>项目管理费（中央70万元、省级40万元）</t>
  </si>
  <si>
    <t>备注：本次中央下达资金2523万元，省级下达5215万元，县级配套资金2160万元，共9898万元，其中省级414万外用于弥补第一批项目计划资金缺口，不在本次计划中体现，故项目计划为9484万元。</t>
  </si>
  <si>
    <t xml:space="preserve"> 2021年度衔接资金项目明细表</t>
  </si>
  <si>
    <t>项目名称</t>
  </si>
  <si>
    <t>项目摘要
（建设内容及规模）</t>
  </si>
  <si>
    <t>实施单位</t>
  </si>
  <si>
    <t>项目实施地点</t>
  </si>
  <si>
    <t>受益
脱贫人口</t>
  </si>
  <si>
    <t>主管单位</t>
  </si>
  <si>
    <t>镇</t>
  </si>
  <si>
    <t>村</t>
  </si>
  <si>
    <t>合  计</t>
  </si>
  <si>
    <t>产业奖补</t>
  </si>
  <si>
    <t>农业产业发展</t>
  </si>
  <si>
    <t>全县三类户发展产业共663户</t>
  </si>
  <si>
    <t>全县12镇</t>
  </si>
  <si>
    <t>各镇各村</t>
  </si>
  <si>
    <t>农业农村局</t>
  </si>
  <si>
    <t>产业园区扶持发展</t>
  </si>
  <si>
    <t>猕猴桃园区管护提升项目</t>
  </si>
  <si>
    <t>南宫山镇宏大村猕猴桃管护1600亩，四季镇木竹村、竹园村、月坝村猕猴桃管护1200亩，佐龙村猕猴桃管护800亩，武学村猕猴桃管护300亩</t>
  </si>
  <si>
    <t>县林业局（猕猴桃产业办）</t>
  </si>
  <si>
    <t>南宫山镇
四季镇
佐龙镇
孟石岭镇</t>
  </si>
  <si>
    <t>宏大村
木竹村
月坝村
竹园村
佐龙村
武学村</t>
  </si>
  <si>
    <t>柏坪村岚水秦源魔芋建设项目</t>
  </si>
  <si>
    <t>新建林下魔芋200亩</t>
  </si>
  <si>
    <t>岚水秦源
公司</t>
  </si>
  <si>
    <t>滔河镇</t>
  </si>
  <si>
    <t>柏坪村</t>
  </si>
  <si>
    <t>竹园村股份经济合作社新建茶园</t>
  </si>
  <si>
    <t>竹园村股份经济合作社管护提升茶园200亩</t>
  </si>
  <si>
    <t>竹园村股份经济合作社</t>
  </si>
  <si>
    <t>四季镇</t>
  </si>
  <si>
    <t>竹园村</t>
  </si>
  <si>
    <t>南宫山镇茶叶产业发展扶持项目</t>
  </si>
  <si>
    <t>花里村闽秦茶园补植标准化高产茶园100亩</t>
  </si>
  <si>
    <t>闽秦茶叶
公司</t>
  </si>
  <si>
    <t>南宫山镇</t>
  </si>
  <si>
    <t>花里村</t>
  </si>
  <si>
    <t>官元镇龙板营村茶叶示范园管护提升</t>
  </si>
  <si>
    <t>对现有300亩茶园进行管护提升</t>
  </si>
  <si>
    <t>龙板营股份经济合作社</t>
  </si>
  <si>
    <t>官元镇</t>
  </si>
  <si>
    <t>龙板营村</t>
  </si>
  <si>
    <t>瑞金村魔芋园区建设</t>
  </si>
  <si>
    <t>新建标准化高产魔芋示范园200亩。</t>
  </si>
  <si>
    <t>瑞金村股份经济合作社</t>
  </si>
  <si>
    <t>堰门镇</t>
  </si>
  <si>
    <t>瑞金村</t>
  </si>
  <si>
    <t>草垭村茶叶园区及厂房建设</t>
  </si>
  <si>
    <t>新建茶园300亩</t>
  </si>
  <si>
    <t>安康黑土地农业科技有限公司</t>
  </si>
  <si>
    <t>蔺河镇</t>
  </si>
  <si>
    <t>草垭村</t>
  </si>
  <si>
    <t>爱国村晟兴源农业园区产业道路建设</t>
  </si>
  <si>
    <t>实施园区产业道路改建并硬化3.1公里，路基宽度5.5米，路面宽度4.5米。</t>
  </si>
  <si>
    <t>城关镇</t>
  </si>
  <si>
    <t>爱国村</t>
  </si>
  <si>
    <t>交通局</t>
  </si>
  <si>
    <t>石门镇红岩村瑞宏万头养殖场道路硬化项目</t>
  </si>
  <si>
    <t>实施石门镇瑞宏万头生猪养殖场道路硬化项目起点位于红岩村村委会，终点施家垭，全长2.895公里，路基宽4.5米，路面宽3.5米，完善排水设施。</t>
  </si>
  <si>
    <t>石门镇</t>
  </si>
  <si>
    <t>红岩村</t>
  </si>
  <si>
    <t>民主镇枫树村秦巴畜牧养殖人畜饮水工程</t>
  </si>
  <si>
    <t>新建取水口1处、100m³蓄水池1个、5m³过滤池1个，铺设引水管道1200米</t>
  </si>
  <si>
    <t>民主镇</t>
  </si>
  <si>
    <t>枫树村</t>
  </si>
  <si>
    <t>水利局</t>
  </si>
  <si>
    <t>榨溪村猕猴桃园区数字化农业建设项目</t>
  </si>
  <si>
    <t>建设数字化猕猴桃园区200亩，主要建设内容：园区土壤检测及改造，安装水肥智能喷灌系统及设施，搭建富硒猕猴桃数字农业的数字化信息化平台，完善数字农业、休闲农业、乡村游接待的基础建设等内容。</t>
  </si>
  <si>
    <t>榨溪村</t>
  </si>
  <si>
    <t>桂花村特色稻米产业古梯田“旱改水”修复工程（一期）</t>
  </si>
  <si>
    <t>实施古梯田旱改水修复100亩（含生产步道建设），利用节令空闲在6组水田区上部（暂无法恢复水田区）</t>
  </si>
  <si>
    <t>桂花村</t>
  </si>
  <si>
    <t>佐龙村猕猴桃配套产业</t>
  </si>
  <si>
    <r>
      <rPr>
        <sz val="10"/>
        <rFont val="宋体"/>
        <charset val="134"/>
        <scheme val="minor"/>
      </rPr>
      <t>新建猕猴桃分拣厂区300m</t>
    </r>
    <r>
      <rPr>
        <vertAlign val="superscript"/>
        <sz val="10"/>
        <rFont val="宋体"/>
        <charset val="134"/>
        <scheme val="minor"/>
      </rPr>
      <t>2</t>
    </r>
  </si>
  <si>
    <t>佐龙镇</t>
  </si>
  <si>
    <t>佐龙村</t>
  </si>
  <si>
    <t>产业道路硬化项目</t>
  </si>
  <si>
    <t>硬化机耕路600米、宽2.5米，浆砌石坎150方，护坡150方。</t>
  </si>
  <si>
    <t>孟石岭镇</t>
  </si>
  <si>
    <t>武学村</t>
  </si>
  <si>
    <t>草垭村茶叶园区厂房建设</t>
  </si>
  <si>
    <t>改造1200平生产车间一处，茶叶生产线一条</t>
  </si>
  <si>
    <t>气调库建设项目</t>
  </si>
  <si>
    <t>冷库建设面积1150平方米，库容1200吨，其中：气调库10间，预冷库2间，另建分拣车间1个，安装分拣线1条。</t>
  </si>
  <si>
    <t>岚皋县六口工业园区建设开发有限责任公司</t>
  </si>
  <si>
    <t>茅坪村</t>
  </si>
  <si>
    <t>旅游产业北线服务区基础设施配套工程</t>
  </si>
  <si>
    <t>新建旅游产业公共服务功能用房556.8平方米、道路500米，改建道路350米。配套建设其他产业服务设施设备。</t>
  </si>
  <si>
    <t>县文旅
广电局</t>
  </si>
  <si>
    <t>宏大村</t>
  </si>
  <si>
    <t>县文旅广电局</t>
  </si>
  <si>
    <t>村基础设施</t>
  </si>
  <si>
    <t>石门集镇供水管道工程</t>
  </si>
  <si>
    <t>石门集镇内4.8千米供水管道及安装，安装排气阀5个。</t>
  </si>
  <si>
    <t>铁佛社区
双丰村</t>
  </si>
  <si>
    <t>搬迁后扶社区工厂建设</t>
  </si>
  <si>
    <t>建设500平方米标准化厂房</t>
  </si>
  <si>
    <t>大道河镇</t>
  </si>
  <si>
    <t>月池台村</t>
  </si>
  <si>
    <t>发改局</t>
  </si>
  <si>
    <t>枣树村道路改建工程</t>
  </si>
  <si>
    <t>实施枣树村村口至花庙子道路改建4.5公里，主要完成挡土墙砌筑、路面修复、涵管铺设等内容；实施G541-小镇小学道路修复工程400米，主要完成断板修复、新型材料路面。</t>
  </si>
  <si>
    <t>枣树村</t>
  </si>
  <si>
    <t>佐龙村村级道路硬化项目</t>
  </si>
  <si>
    <t>硬化佐龙村二组道路400米（211国道佐龙桥头至麻园桥）</t>
  </si>
  <si>
    <t>桂花村村级道路硬化项目</t>
  </si>
  <si>
    <t>实施桂花村四组（胡邦贵老屋场）道路硬化550米，宽3.5米（茶旅融合名宿配套及垮方地段道路补短板），配套建设村级道路波形护栏250米。</t>
  </si>
  <si>
    <t>棋盘村水毁供水修复项目</t>
  </si>
  <si>
    <t>棋盘村十组取水口1处，蓄水池10立方，管网1500米。</t>
  </si>
  <si>
    <t>棋盘村</t>
  </si>
  <si>
    <t>蔺芳公路水毁修复工程</t>
  </si>
  <si>
    <t>水毁修复村级主干道12.0公里（蔺河集镇至双河口），修复路基缺口12处，治理隐患5处，主要实施新建盖板涵1道、挡土墙、砼基础、填方路基、砼面板修复、安防工程等。</t>
  </si>
  <si>
    <t>和平村
大湾村
草垭村</t>
  </si>
  <si>
    <t>蒋家关村道路水毁修复工程</t>
  </si>
  <si>
    <t>水毁修复村级主干道3.0公里（双河口至王家院子），修复路基缺口7处，主要实施新建钢筋砼圆管涵、挡土墙、砼基础、填方路基、砼面板修复、安防工程等。</t>
  </si>
  <si>
    <t>蒋家关村</t>
  </si>
  <si>
    <t>棋盘村道路水毁修复工程</t>
  </si>
  <si>
    <t>水毁修复村级主干道2.5公里（中坝桥至老活动室），修复路基缺口4处，主要实施新建钢筋砼圆管涵、挡土墙、砼基础等。</t>
  </si>
  <si>
    <t>石门集镇旅游道路建设项目</t>
  </si>
  <si>
    <t>大河六组（千层河））-木竹护林站（陕渝界）公路路基改造15.5公里、沥青路面铺设及安防、排水，路基宽度5.5米，路面宽度5米，厚度：4cm沥青砼面层+18cm水泥稳定砂砾基层</t>
  </si>
  <si>
    <t>大河村</t>
  </si>
  <si>
    <t>人居环境整治</t>
  </si>
  <si>
    <t>示范镇人居环境整治项目</t>
  </si>
  <si>
    <r>
      <rPr>
        <sz val="10"/>
        <color theme="1"/>
        <rFont val="宋体"/>
        <charset val="134"/>
        <scheme val="minor"/>
      </rPr>
      <t>四季镇5个村实施污水沟渠治理10处，农户三改一建</t>
    </r>
    <r>
      <rPr>
        <u/>
        <sz val="10"/>
        <color theme="1"/>
        <rFont val="宋体"/>
        <charset val="134"/>
        <scheme val="minor"/>
      </rPr>
      <t>50</t>
    </r>
    <r>
      <rPr>
        <sz val="10"/>
        <color theme="1"/>
        <rFont val="宋体"/>
        <charset val="134"/>
        <scheme val="minor"/>
      </rPr>
      <t>户，月坝村文武街文旅活动广场综合整治项</t>
    </r>
    <r>
      <rPr>
        <sz val="10"/>
        <rFont val="宋体"/>
        <charset val="134"/>
        <scheme val="minor"/>
      </rPr>
      <t>目。长梁村二组朱家院子污水集中处理修建10立方化粪池</t>
    </r>
    <r>
      <rPr>
        <sz val="10"/>
        <color theme="1"/>
        <rFont val="宋体"/>
        <charset val="134"/>
        <scheme val="minor"/>
      </rPr>
      <t>1个，管网700米；天坪村木竹村新建垃圾房18个；重点院落环境综合整治5处；完成竹园村环境整治示范村建设。</t>
    </r>
  </si>
  <si>
    <t>长梁村
天坪村
月坝村
竹园村
木竹村</t>
  </si>
  <si>
    <t>农村人居环境整治项目</t>
  </si>
  <si>
    <t>实施生活垃圾、生活污水治理；村容村貌提升；农户“三改一建”；大道河流域粪污直排治理</t>
  </si>
  <si>
    <t>城关镇
大道河镇
滔河镇
民主镇
石门镇
堰门镇
佐龙镇
南宫山镇
孟石岭镇
官元镇
蔺河镇</t>
  </si>
  <si>
    <t>永丰村
月池台村
柏坪村
榨溪村
大河村
瑞金村
佐龙村
桂花村
花里村
宏大村
武学村
龙板营村
草垭村</t>
  </si>
  <si>
    <t>人居环境整治项目</t>
  </si>
  <si>
    <t>“百千”提升工程，除1镇12村外，市对县考核的6个重点村农村人居环境综合整治。</t>
  </si>
  <si>
    <t>城关镇
南宫山镇
滔河镇
孟石岭镇
民主镇</t>
  </si>
  <si>
    <t>茅坪村
花里村
双向村
泥坪村
桃园村
枫树村</t>
  </si>
  <si>
    <t>重点项目</t>
  </si>
  <si>
    <t>岚皋县扶贫产业园建设项目</t>
  </si>
  <si>
    <t>水围城标准化厂房建设</t>
  </si>
  <si>
    <t>水围城工业园新建标准化厂房21500平方米</t>
  </si>
  <si>
    <t>岚皋县六口工业园区管委会</t>
  </si>
  <si>
    <t>基础设施建设项目</t>
  </si>
  <si>
    <t>孟石岭集镇安置小区污水处理项目</t>
  </si>
  <si>
    <t>改扩建排污管网2公里。</t>
  </si>
  <si>
    <t>田坝村</t>
  </si>
  <si>
    <t>大道河集镇（二期）安置小区雨污分离工程项目</t>
  </si>
  <si>
    <t>改造雨污分离管网2.4公里，配套完成其他附属工程。</t>
  </si>
  <si>
    <t>集镇社区</t>
  </si>
  <si>
    <t>公共服务项目</t>
  </si>
  <si>
    <t>岚皋县2021年财政预算内安置点基础设施配套以工代赈工程（岚皋县西窑安置小区停车场建设项目）</t>
  </si>
  <si>
    <t>新建标准停车位100个，面积5345.44平方米，配套建设人防等其他附属设施。</t>
  </si>
  <si>
    <t>城北社区</t>
  </si>
  <si>
    <t>岚皋县2021年财政预算内以工代赈工程（岚皋县蔺河镇工业园区连接线道路建设项目）</t>
  </si>
  <si>
    <t>新建蔺河工业园连接线道路350米、人行道460米、平板桥1座、道路连接线路基修复7处。</t>
  </si>
  <si>
    <t>茶园村</t>
  </si>
  <si>
    <t>其他</t>
  </si>
  <si>
    <t>偿还“十三五”易地扶贫搬迁贷款</t>
  </si>
  <si>
    <t>县财政局</t>
  </si>
  <si>
    <t>岚皋县</t>
  </si>
  <si>
    <t>财政局</t>
  </si>
  <si>
    <t>四</t>
  </si>
  <si>
    <t>其他项目</t>
  </si>
  <si>
    <t>金融扶贫</t>
  </si>
  <si>
    <t>小额信贷贴息</t>
  </si>
  <si>
    <t>脱贫人口小额信贷贴息资金</t>
  </si>
  <si>
    <t>乡村振兴局</t>
  </si>
  <si>
    <t>项目管理费</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</si>
</sst>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176" formatCode="0_ "/>
    <numFmt numFmtId="41" formatCode="_ * #,##0_ ;_ * \-#,##0_ ;_ * &quot;-&quot;_ ;_ @_ "/>
    <numFmt numFmtId="177" formatCode="0.00_ "/>
  </numFmts>
  <fonts count="43">
    <font>
      <sz val="11"/>
      <color theme="1"/>
      <name val="宋体"/>
      <charset val="134"/>
      <scheme val="minor"/>
    </font>
    <font>
      <b/>
      <sz val="11"/>
      <color theme="1"/>
      <name val="宋体"/>
      <charset val="134"/>
      <scheme val="minor"/>
    </font>
    <font>
      <b/>
      <sz val="24"/>
      <name val="方正小标宋简体"/>
      <charset val="134"/>
    </font>
    <font>
      <b/>
      <sz val="11"/>
      <name val="宋体"/>
      <charset val="134"/>
      <scheme val="minor"/>
    </font>
    <font>
      <b/>
      <sz val="11"/>
      <name val="宋体"/>
      <charset val="134"/>
      <scheme val="major"/>
    </font>
    <font>
      <sz val="10"/>
      <color rgb="FF000000"/>
      <name val="宋体"/>
      <charset val="134"/>
      <scheme val="minor"/>
    </font>
    <font>
      <sz val="10"/>
      <name val="宋体"/>
      <charset val="134"/>
      <scheme val="minor"/>
    </font>
    <font>
      <sz val="11"/>
      <name val="宋体"/>
      <charset val="134"/>
      <scheme val="minor"/>
    </font>
    <font>
      <sz val="10"/>
      <color theme="1"/>
      <name val="宋体"/>
      <charset val="134"/>
      <scheme val="minor"/>
    </font>
    <font>
      <sz val="10"/>
      <name val="宋体"/>
      <charset val="1"/>
      <scheme val="minor"/>
    </font>
    <font>
      <sz val="10"/>
      <name val="宋体"/>
      <charset val="134"/>
      <scheme val="major"/>
    </font>
    <font>
      <sz val="10"/>
      <name val="宋体"/>
      <charset val="134"/>
    </font>
    <font>
      <sz val="11"/>
      <name val="宋体"/>
      <charset val="134"/>
    </font>
    <font>
      <b/>
      <sz val="12"/>
      <color theme="1"/>
      <name val="宋体"/>
      <charset val="134"/>
      <scheme val="minor"/>
    </font>
    <font>
      <b/>
      <sz val="12"/>
      <color rgb="FF000000"/>
      <name val="宋体"/>
      <charset val="134"/>
      <scheme val="minor"/>
    </font>
    <font>
      <sz val="14"/>
      <color theme="1"/>
      <name val="黑体"/>
      <charset val="134"/>
    </font>
    <font>
      <b/>
      <sz val="10"/>
      <color theme="1"/>
      <name val="宋体"/>
      <charset val="134"/>
      <scheme val="minor"/>
    </font>
    <font>
      <b/>
      <sz val="10"/>
      <color rgb="FF000000"/>
      <name val="宋体"/>
      <charset val="134"/>
      <scheme val="minor"/>
    </font>
    <font>
      <sz val="10"/>
      <name val="方正仿宋_GBK"/>
      <charset val="134"/>
    </font>
    <font>
      <sz val="9"/>
      <color theme="1"/>
      <name val="宋体"/>
      <charset val="134"/>
      <scheme val="minor"/>
    </font>
    <font>
      <sz val="11"/>
      <color theme="0"/>
      <name val="宋体"/>
      <charset val="0"/>
      <scheme val="minor"/>
    </font>
    <font>
      <sz val="11"/>
      <color rgb="FF006100"/>
      <name val="宋体"/>
      <charset val="0"/>
      <scheme val="minor"/>
    </font>
    <font>
      <sz val="11"/>
      <color rgb="FF9C0006"/>
      <name val="宋体"/>
      <charset val="0"/>
      <scheme val="minor"/>
    </font>
    <font>
      <sz val="11"/>
      <color rgb="FFFF0000"/>
      <name val="宋体"/>
      <charset val="0"/>
      <scheme val="minor"/>
    </font>
    <font>
      <sz val="11"/>
      <color rgb="FF3F3F76"/>
      <name val="宋体"/>
      <charset val="0"/>
      <scheme val="minor"/>
    </font>
    <font>
      <sz val="11"/>
      <color theme="1"/>
      <name val="宋体"/>
      <charset val="0"/>
      <scheme val="minor"/>
    </font>
    <font>
      <sz val="12"/>
      <name val="宋体"/>
      <charset val="134"/>
    </font>
    <font>
      <b/>
      <sz val="11"/>
      <color rgb="FFFFFFF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vertAlign val="superscript"/>
      <sz val="10"/>
      <name val="宋体"/>
      <charset val="134"/>
      <scheme val="minor"/>
    </font>
    <font>
      <u/>
      <sz val="10"/>
      <color theme="1"/>
      <name val="宋体"/>
      <charset val="134"/>
      <scheme val="minor"/>
    </font>
    <font>
      <b/>
      <sz val="9"/>
      <color theme="1"/>
      <name val="宋体"/>
      <charset val="134"/>
      <scheme val="minor"/>
    </font>
  </fonts>
  <fills count="33">
    <fill>
      <patternFill patternType="none"/>
    </fill>
    <fill>
      <patternFill patternType="gray125"/>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7"/>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5" fillId="10" borderId="0" applyNumberFormat="0" applyBorder="0" applyAlignment="0" applyProtection="0">
      <alignment vertical="center"/>
    </xf>
    <xf numFmtId="0" fontId="24"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8"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26" fillId="0" borderId="0"/>
    <xf numFmtId="0" fontId="0" fillId="4" borderId="8" applyNumberFormat="0" applyFont="0" applyAlignment="0" applyProtection="0">
      <alignment vertical="center"/>
    </xf>
    <xf numFmtId="0" fontId="20" fillId="18" borderId="0" applyNumberFormat="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14" applyNumberFormat="0" applyFill="0" applyAlignment="0" applyProtection="0">
      <alignment vertical="center"/>
    </xf>
    <xf numFmtId="0" fontId="38" fillId="0" borderId="14" applyNumberFormat="0" applyFill="0" applyAlignment="0" applyProtection="0">
      <alignment vertical="center"/>
    </xf>
    <xf numFmtId="0" fontId="20" fillId="17" borderId="0" applyNumberFormat="0" applyBorder="0" applyAlignment="0" applyProtection="0">
      <alignment vertical="center"/>
    </xf>
    <xf numFmtId="0" fontId="28" fillId="0" borderId="11" applyNumberFormat="0" applyFill="0" applyAlignment="0" applyProtection="0">
      <alignment vertical="center"/>
    </xf>
    <xf numFmtId="0" fontId="20" fillId="21" borderId="0" applyNumberFormat="0" applyBorder="0" applyAlignment="0" applyProtection="0">
      <alignment vertical="center"/>
    </xf>
    <xf numFmtId="0" fontId="33" fillId="20" borderId="12" applyNumberFormat="0" applyAlignment="0" applyProtection="0">
      <alignment vertical="center"/>
    </xf>
    <xf numFmtId="0" fontId="32" fillId="20" borderId="9" applyNumberFormat="0" applyAlignment="0" applyProtection="0">
      <alignment vertical="center"/>
    </xf>
    <xf numFmtId="0" fontId="27" fillId="15" borderId="10" applyNumberFormat="0" applyAlignment="0" applyProtection="0">
      <alignment vertical="center"/>
    </xf>
    <xf numFmtId="0" fontId="25" fillId="23" borderId="0" applyNumberFormat="0" applyBorder="0" applyAlignment="0" applyProtection="0">
      <alignment vertical="center"/>
    </xf>
    <xf numFmtId="0" fontId="20" fillId="25" borderId="0" applyNumberFormat="0" applyBorder="0" applyAlignment="0" applyProtection="0">
      <alignment vertical="center"/>
    </xf>
    <xf numFmtId="0" fontId="35" fillId="0" borderId="13" applyNumberFormat="0" applyFill="0" applyAlignment="0" applyProtection="0">
      <alignment vertical="center"/>
    </xf>
    <xf numFmtId="0" fontId="39" fillId="0" borderId="15" applyNumberFormat="0" applyFill="0" applyAlignment="0" applyProtection="0">
      <alignment vertical="center"/>
    </xf>
    <xf numFmtId="0" fontId="21" fillId="3" borderId="0" applyNumberFormat="0" applyBorder="0" applyAlignment="0" applyProtection="0">
      <alignment vertical="center"/>
    </xf>
    <xf numFmtId="0" fontId="31" fillId="19" borderId="0" applyNumberFormat="0" applyBorder="0" applyAlignment="0" applyProtection="0">
      <alignment vertical="center"/>
    </xf>
    <xf numFmtId="0" fontId="25" fillId="11" borderId="0" applyNumberFormat="0" applyBorder="0" applyAlignment="0" applyProtection="0">
      <alignment vertical="center"/>
    </xf>
    <xf numFmtId="0" fontId="20" fillId="2" borderId="0" applyNumberFormat="0" applyBorder="0" applyAlignment="0" applyProtection="0">
      <alignment vertical="center"/>
    </xf>
    <xf numFmtId="0" fontId="25" fillId="14"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5" fillId="24" borderId="0" applyNumberFormat="0" applyBorder="0" applyAlignment="0" applyProtection="0">
      <alignment vertical="center"/>
    </xf>
    <xf numFmtId="0" fontId="20" fillId="12" borderId="0" applyNumberFormat="0" applyBorder="0" applyAlignment="0" applyProtection="0">
      <alignment vertical="center"/>
    </xf>
    <xf numFmtId="0" fontId="20" fillId="26" borderId="0" applyNumberFormat="0" applyBorder="0" applyAlignment="0" applyProtection="0">
      <alignment vertical="center"/>
    </xf>
    <xf numFmtId="0" fontId="25" fillId="7" borderId="0" applyNumberFormat="0" applyBorder="0" applyAlignment="0" applyProtection="0">
      <alignment vertical="center"/>
    </xf>
    <xf numFmtId="0" fontId="25" fillId="16" borderId="0" applyNumberFormat="0" applyBorder="0" applyAlignment="0" applyProtection="0">
      <alignment vertical="center"/>
    </xf>
    <xf numFmtId="0" fontId="20" fillId="30" borderId="0" applyNumberFormat="0" applyBorder="0" applyAlignment="0" applyProtection="0">
      <alignment vertical="center"/>
    </xf>
    <xf numFmtId="0" fontId="25" fillId="22" borderId="0" applyNumberFormat="0" applyBorder="0" applyAlignment="0" applyProtection="0">
      <alignment vertical="center"/>
    </xf>
    <xf numFmtId="0" fontId="20" fillId="9" borderId="0" applyNumberFormat="0" applyBorder="0" applyAlignment="0" applyProtection="0">
      <alignment vertical="center"/>
    </xf>
    <xf numFmtId="0" fontId="20" fillId="29" borderId="0" applyNumberFormat="0" applyBorder="0" applyAlignment="0" applyProtection="0">
      <alignment vertical="center"/>
    </xf>
    <xf numFmtId="0" fontId="25" fillId="31" borderId="0" applyNumberFormat="0" applyBorder="0" applyAlignment="0" applyProtection="0">
      <alignment vertical="center"/>
    </xf>
    <xf numFmtId="0" fontId="20" fillId="32" borderId="0" applyNumberFormat="0" applyBorder="0" applyAlignment="0" applyProtection="0">
      <alignment vertical="center"/>
    </xf>
    <xf numFmtId="0" fontId="26" fillId="0" borderId="0">
      <alignment vertical="center"/>
    </xf>
    <xf numFmtId="0" fontId="26" fillId="0" borderId="0">
      <alignment vertical="center"/>
    </xf>
  </cellStyleXfs>
  <cellXfs count="95">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0" fillId="0" borderId="0" xfId="0" applyFill="1" applyAlignment="1">
      <alignment vertical="center" wrapText="1"/>
    </xf>
    <xf numFmtId="0"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77"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xf>
    <xf numFmtId="0" fontId="8"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1" fillId="0" borderId="1" xfId="5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1" fillId="0" borderId="1" xfId="0" applyFont="1" applyFill="1" applyBorder="1" applyAlignment="1" applyProtection="1">
      <alignment horizontal="justify" vertical="center" wrapText="1"/>
    </xf>
    <xf numFmtId="0" fontId="8" fillId="0" borderId="4" xfId="0" applyFont="1" applyFill="1" applyBorder="1" applyAlignment="1">
      <alignment horizontal="center" vertical="center" wrapText="1"/>
    </xf>
    <xf numFmtId="0" fontId="11" fillId="0" borderId="1" xfId="13" applyFont="1" applyFill="1" applyBorder="1" applyAlignment="1">
      <alignment horizontal="left" vertical="center" wrapText="1"/>
    </xf>
    <xf numFmtId="0" fontId="12" fillId="0" borderId="1" xfId="0" applyFont="1" applyFill="1" applyBorder="1" applyAlignment="1">
      <alignment vertical="center" wrapText="1"/>
    </xf>
    <xf numFmtId="177" fontId="1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5" fillId="0" borderId="1" xfId="0" applyFont="1" applyFill="1" applyBorder="1" applyAlignment="1">
      <alignment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vertical="center"/>
    </xf>
    <xf numFmtId="0" fontId="0" fillId="0" borderId="1" xfId="0"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xf>
    <xf numFmtId="177" fontId="0" fillId="0" borderId="1" xfId="0" applyNumberFormat="1" applyFill="1" applyBorder="1" applyAlignment="1">
      <alignment vertical="center"/>
    </xf>
    <xf numFmtId="177" fontId="5"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pplyProtection="1">
      <alignment horizontal="center" vertical="center" wrapText="1"/>
    </xf>
    <xf numFmtId="176" fontId="11" fillId="0" borderId="1" xfId="0" applyNumberFormat="1" applyFont="1" applyFill="1" applyBorder="1" applyAlignment="1">
      <alignment horizontal="center" vertical="center" wrapText="1"/>
    </xf>
    <xf numFmtId="177" fontId="16" fillId="0" borderId="1" xfId="0" applyNumberFormat="1"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51" applyFont="1" applyFill="1" applyBorder="1" applyAlignment="1">
      <alignment horizontal="center" vertical="center" wrapText="1"/>
    </xf>
    <xf numFmtId="0" fontId="18"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7" fontId="0" fillId="0" borderId="1" xfId="0" applyNumberForma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0" fontId="0" fillId="0" borderId="0" xfId="0" applyFill="1" applyAlignment="1">
      <alignment horizontal="lef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176" fontId="0" fillId="0" borderId="1" xfId="0" applyNumberFormat="1" applyFill="1" applyBorder="1" applyAlignment="1">
      <alignment horizontal="center" vertical="center"/>
    </xf>
    <xf numFmtId="176" fontId="1" fillId="0" borderId="1" xfId="0" applyNumberFormat="1" applyFont="1" applyFill="1" applyBorder="1" applyAlignment="1">
      <alignment horizontal="center" vertical="center"/>
    </xf>
    <xf numFmtId="0" fontId="19" fillId="0" borderId="1"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_Sheet1"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354965</xdr:colOff>
      <xdr:row>38</xdr:row>
      <xdr:rowOff>0</xdr:rowOff>
    </xdr:from>
    <xdr:to>
      <xdr:col>3</xdr:col>
      <xdr:colOff>413385</xdr:colOff>
      <xdr:row>38</xdr:row>
      <xdr:rowOff>9525</xdr:rowOff>
    </xdr:to>
    <xdr:sp>
      <xdr:nvSpPr>
        <xdr:cNvPr id="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3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0</xdr:colOff>
      <xdr:row>38</xdr:row>
      <xdr:rowOff>0</xdr:rowOff>
    </xdr:from>
    <xdr:to>
      <xdr:col>3</xdr:col>
      <xdr:colOff>58420</xdr:colOff>
      <xdr:row>38</xdr:row>
      <xdr:rowOff>9525</xdr:rowOff>
    </xdr:to>
    <xdr:sp>
      <xdr:nvSpPr>
        <xdr:cNvPr id="454" name="Text Box 7"/>
        <xdr:cNvSpPr txBox="1"/>
      </xdr:nvSpPr>
      <xdr:spPr>
        <a:xfrm>
          <a:off x="2314575" y="23964900"/>
          <a:ext cx="58420" cy="9525"/>
        </a:xfrm>
        <a:prstGeom prst="rect">
          <a:avLst/>
        </a:prstGeom>
        <a:noFill/>
        <a:ln w="9525">
          <a:noFill/>
        </a:ln>
      </xdr:spPr>
    </xdr:sp>
    <xdr:clientData/>
  </xdr:twoCellAnchor>
  <xdr:twoCellAnchor editAs="oneCell">
    <xdr:from>
      <xdr:col>3</xdr:col>
      <xdr:colOff>0</xdr:colOff>
      <xdr:row>38</xdr:row>
      <xdr:rowOff>0</xdr:rowOff>
    </xdr:from>
    <xdr:to>
      <xdr:col>3</xdr:col>
      <xdr:colOff>58420</xdr:colOff>
      <xdr:row>38</xdr:row>
      <xdr:rowOff>9525</xdr:rowOff>
    </xdr:to>
    <xdr:sp>
      <xdr:nvSpPr>
        <xdr:cNvPr id="455" name="Text Box 7"/>
        <xdr:cNvSpPr txBox="1"/>
      </xdr:nvSpPr>
      <xdr:spPr>
        <a:xfrm>
          <a:off x="2314575"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4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5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6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7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8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0</xdr:colOff>
      <xdr:row>38</xdr:row>
      <xdr:rowOff>0</xdr:rowOff>
    </xdr:from>
    <xdr:to>
      <xdr:col>3</xdr:col>
      <xdr:colOff>58420</xdr:colOff>
      <xdr:row>38</xdr:row>
      <xdr:rowOff>9525</xdr:rowOff>
    </xdr:to>
    <xdr:sp>
      <xdr:nvSpPr>
        <xdr:cNvPr id="908" name="Text Box 7"/>
        <xdr:cNvSpPr txBox="1"/>
      </xdr:nvSpPr>
      <xdr:spPr>
        <a:xfrm>
          <a:off x="2314575" y="23964900"/>
          <a:ext cx="58420" cy="9525"/>
        </a:xfrm>
        <a:prstGeom prst="rect">
          <a:avLst/>
        </a:prstGeom>
        <a:noFill/>
        <a:ln w="9525">
          <a:noFill/>
        </a:ln>
      </xdr:spPr>
    </xdr:sp>
    <xdr:clientData/>
  </xdr:twoCellAnchor>
  <xdr:twoCellAnchor editAs="oneCell">
    <xdr:from>
      <xdr:col>3</xdr:col>
      <xdr:colOff>0</xdr:colOff>
      <xdr:row>38</xdr:row>
      <xdr:rowOff>0</xdr:rowOff>
    </xdr:from>
    <xdr:to>
      <xdr:col>3</xdr:col>
      <xdr:colOff>58420</xdr:colOff>
      <xdr:row>38</xdr:row>
      <xdr:rowOff>9525</xdr:rowOff>
    </xdr:to>
    <xdr:sp>
      <xdr:nvSpPr>
        <xdr:cNvPr id="909" name="Text Box 7"/>
        <xdr:cNvSpPr txBox="1"/>
      </xdr:nvSpPr>
      <xdr:spPr>
        <a:xfrm>
          <a:off x="2314575" y="23964900"/>
          <a:ext cx="58420" cy="952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910"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911"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912"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913"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914"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915"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916"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917"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918"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919"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920"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921"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9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0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1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2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0</xdr:colOff>
      <xdr:row>38</xdr:row>
      <xdr:rowOff>0</xdr:rowOff>
    </xdr:from>
    <xdr:to>
      <xdr:col>3</xdr:col>
      <xdr:colOff>58420</xdr:colOff>
      <xdr:row>38</xdr:row>
      <xdr:rowOff>9525</xdr:rowOff>
    </xdr:to>
    <xdr:sp>
      <xdr:nvSpPr>
        <xdr:cNvPr id="1374" name="Text Box 7"/>
        <xdr:cNvSpPr txBox="1"/>
      </xdr:nvSpPr>
      <xdr:spPr>
        <a:xfrm>
          <a:off x="2314575" y="23964900"/>
          <a:ext cx="58420" cy="9525"/>
        </a:xfrm>
        <a:prstGeom prst="rect">
          <a:avLst/>
        </a:prstGeom>
        <a:noFill/>
        <a:ln w="9525">
          <a:noFill/>
        </a:ln>
      </xdr:spPr>
    </xdr:sp>
    <xdr:clientData/>
  </xdr:twoCellAnchor>
  <xdr:twoCellAnchor editAs="oneCell">
    <xdr:from>
      <xdr:col>3</xdr:col>
      <xdr:colOff>0</xdr:colOff>
      <xdr:row>38</xdr:row>
      <xdr:rowOff>0</xdr:rowOff>
    </xdr:from>
    <xdr:to>
      <xdr:col>3</xdr:col>
      <xdr:colOff>58420</xdr:colOff>
      <xdr:row>38</xdr:row>
      <xdr:rowOff>9525</xdr:rowOff>
    </xdr:to>
    <xdr:sp>
      <xdr:nvSpPr>
        <xdr:cNvPr id="1375" name="Text Box 7"/>
        <xdr:cNvSpPr txBox="1"/>
      </xdr:nvSpPr>
      <xdr:spPr>
        <a:xfrm>
          <a:off x="2314575"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3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4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5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6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7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0</xdr:colOff>
      <xdr:row>38</xdr:row>
      <xdr:rowOff>0</xdr:rowOff>
    </xdr:from>
    <xdr:to>
      <xdr:col>3</xdr:col>
      <xdr:colOff>58420</xdr:colOff>
      <xdr:row>38</xdr:row>
      <xdr:rowOff>9525</xdr:rowOff>
    </xdr:to>
    <xdr:sp>
      <xdr:nvSpPr>
        <xdr:cNvPr id="1828" name="Text Box 7"/>
        <xdr:cNvSpPr txBox="1"/>
      </xdr:nvSpPr>
      <xdr:spPr>
        <a:xfrm>
          <a:off x="2314575" y="23964900"/>
          <a:ext cx="58420" cy="9525"/>
        </a:xfrm>
        <a:prstGeom prst="rect">
          <a:avLst/>
        </a:prstGeom>
        <a:noFill/>
        <a:ln w="9525">
          <a:noFill/>
        </a:ln>
      </xdr:spPr>
    </xdr:sp>
    <xdr:clientData/>
  </xdr:twoCellAnchor>
  <xdr:twoCellAnchor editAs="oneCell">
    <xdr:from>
      <xdr:col>3</xdr:col>
      <xdr:colOff>0</xdr:colOff>
      <xdr:row>38</xdr:row>
      <xdr:rowOff>0</xdr:rowOff>
    </xdr:from>
    <xdr:to>
      <xdr:col>3</xdr:col>
      <xdr:colOff>58420</xdr:colOff>
      <xdr:row>38</xdr:row>
      <xdr:rowOff>9525</xdr:rowOff>
    </xdr:to>
    <xdr:sp>
      <xdr:nvSpPr>
        <xdr:cNvPr id="1829" name="Text Box 7"/>
        <xdr:cNvSpPr txBox="1"/>
      </xdr:nvSpPr>
      <xdr:spPr>
        <a:xfrm>
          <a:off x="2314575" y="23964900"/>
          <a:ext cx="58420" cy="952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1830"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1831"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1832"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1833"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1834"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1835"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1836"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1837"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1838"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1839"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1840"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1841"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8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19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0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1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0</xdr:colOff>
      <xdr:row>38</xdr:row>
      <xdr:rowOff>0</xdr:rowOff>
    </xdr:from>
    <xdr:to>
      <xdr:col>3</xdr:col>
      <xdr:colOff>58420</xdr:colOff>
      <xdr:row>38</xdr:row>
      <xdr:rowOff>9525</xdr:rowOff>
    </xdr:to>
    <xdr:sp>
      <xdr:nvSpPr>
        <xdr:cNvPr id="2294" name="Text Box 7"/>
        <xdr:cNvSpPr txBox="1"/>
      </xdr:nvSpPr>
      <xdr:spPr>
        <a:xfrm>
          <a:off x="2314575" y="23964900"/>
          <a:ext cx="58420" cy="9525"/>
        </a:xfrm>
        <a:prstGeom prst="rect">
          <a:avLst/>
        </a:prstGeom>
        <a:noFill/>
        <a:ln w="9525">
          <a:noFill/>
        </a:ln>
      </xdr:spPr>
    </xdr:sp>
    <xdr:clientData/>
  </xdr:twoCellAnchor>
  <xdr:twoCellAnchor editAs="oneCell">
    <xdr:from>
      <xdr:col>3</xdr:col>
      <xdr:colOff>0</xdr:colOff>
      <xdr:row>38</xdr:row>
      <xdr:rowOff>0</xdr:rowOff>
    </xdr:from>
    <xdr:to>
      <xdr:col>3</xdr:col>
      <xdr:colOff>58420</xdr:colOff>
      <xdr:row>38</xdr:row>
      <xdr:rowOff>9525</xdr:rowOff>
    </xdr:to>
    <xdr:sp>
      <xdr:nvSpPr>
        <xdr:cNvPr id="2295" name="Text Box 7"/>
        <xdr:cNvSpPr txBox="1"/>
      </xdr:nvSpPr>
      <xdr:spPr>
        <a:xfrm>
          <a:off x="2314575"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2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3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4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5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4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4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5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5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5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5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5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5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5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5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5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5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6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6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6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6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6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6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6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6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6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6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7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7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7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7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7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7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7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7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7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7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8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8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8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8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8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8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8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8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8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8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9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9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9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9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9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9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9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9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9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69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0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0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0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0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0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0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0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0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0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0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1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1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1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1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1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1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1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1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1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1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2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2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2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2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2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2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2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2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2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2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3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3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3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3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3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3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3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3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38"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39"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40"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41"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42"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43"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44"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45"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46"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354965</xdr:colOff>
      <xdr:row>38</xdr:row>
      <xdr:rowOff>0</xdr:rowOff>
    </xdr:from>
    <xdr:to>
      <xdr:col>3</xdr:col>
      <xdr:colOff>413385</xdr:colOff>
      <xdr:row>38</xdr:row>
      <xdr:rowOff>9525</xdr:rowOff>
    </xdr:to>
    <xdr:sp>
      <xdr:nvSpPr>
        <xdr:cNvPr id="2747" name="Text Box 7"/>
        <xdr:cNvSpPr txBox="1"/>
      </xdr:nvSpPr>
      <xdr:spPr>
        <a:xfrm>
          <a:off x="2669540" y="23964900"/>
          <a:ext cx="58420" cy="9525"/>
        </a:xfrm>
        <a:prstGeom prst="rect">
          <a:avLst/>
        </a:prstGeom>
        <a:noFill/>
        <a:ln w="9525">
          <a:noFill/>
        </a:ln>
      </xdr:spPr>
    </xdr:sp>
    <xdr:clientData/>
  </xdr:twoCellAnchor>
  <xdr:twoCellAnchor editAs="oneCell">
    <xdr:from>
      <xdr:col>3</xdr:col>
      <xdr:colOff>0</xdr:colOff>
      <xdr:row>38</xdr:row>
      <xdr:rowOff>0</xdr:rowOff>
    </xdr:from>
    <xdr:to>
      <xdr:col>3</xdr:col>
      <xdr:colOff>58420</xdr:colOff>
      <xdr:row>38</xdr:row>
      <xdr:rowOff>9525</xdr:rowOff>
    </xdr:to>
    <xdr:sp>
      <xdr:nvSpPr>
        <xdr:cNvPr id="2748" name="Text Box 7"/>
        <xdr:cNvSpPr txBox="1"/>
      </xdr:nvSpPr>
      <xdr:spPr>
        <a:xfrm>
          <a:off x="2314575" y="23964900"/>
          <a:ext cx="58420" cy="9525"/>
        </a:xfrm>
        <a:prstGeom prst="rect">
          <a:avLst/>
        </a:prstGeom>
        <a:noFill/>
        <a:ln w="9525">
          <a:noFill/>
        </a:ln>
      </xdr:spPr>
    </xdr:sp>
    <xdr:clientData/>
  </xdr:twoCellAnchor>
  <xdr:twoCellAnchor editAs="oneCell">
    <xdr:from>
      <xdr:col>3</xdr:col>
      <xdr:colOff>0</xdr:colOff>
      <xdr:row>38</xdr:row>
      <xdr:rowOff>0</xdr:rowOff>
    </xdr:from>
    <xdr:to>
      <xdr:col>3</xdr:col>
      <xdr:colOff>58420</xdr:colOff>
      <xdr:row>38</xdr:row>
      <xdr:rowOff>9525</xdr:rowOff>
    </xdr:to>
    <xdr:sp>
      <xdr:nvSpPr>
        <xdr:cNvPr id="2749" name="Text Box 7"/>
        <xdr:cNvSpPr txBox="1"/>
      </xdr:nvSpPr>
      <xdr:spPr>
        <a:xfrm>
          <a:off x="2314575" y="23964900"/>
          <a:ext cx="58420" cy="952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50"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51"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52"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53"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54"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55"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56"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57"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58"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59"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60"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61"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9525</xdr:colOff>
      <xdr:row>38</xdr:row>
      <xdr:rowOff>0</xdr:rowOff>
    </xdr:from>
    <xdr:to>
      <xdr:col>3</xdr:col>
      <xdr:colOff>276225</xdr:colOff>
      <xdr:row>38</xdr:row>
      <xdr:rowOff>403225</xdr:rowOff>
    </xdr:to>
    <xdr:sp>
      <xdr:nvSpPr>
        <xdr:cNvPr id="2762" name="Image1"/>
        <xdr:cNvSpPr>
          <a:spLocks noChangeAspect="1"/>
        </xdr:cNvSpPr>
      </xdr:nvSpPr>
      <xdr:spPr>
        <a:xfrm>
          <a:off x="2324100" y="23964900"/>
          <a:ext cx="266700" cy="403225"/>
        </a:xfrm>
        <a:prstGeom prst="rect">
          <a:avLst/>
        </a:prstGeom>
        <a:noFill/>
        <a:ln w="9525">
          <a:noFill/>
        </a:ln>
      </xdr:spPr>
    </xdr:sp>
    <xdr:clientData/>
  </xdr:twoCellAnchor>
  <xdr:twoCellAnchor editAs="oneCell">
    <xdr:from>
      <xdr:col>3</xdr:col>
      <xdr:colOff>9525</xdr:colOff>
      <xdr:row>38</xdr:row>
      <xdr:rowOff>0</xdr:rowOff>
    </xdr:from>
    <xdr:to>
      <xdr:col>3</xdr:col>
      <xdr:colOff>276225</xdr:colOff>
      <xdr:row>38</xdr:row>
      <xdr:rowOff>403225</xdr:rowOff>
    </xdr:to>
    <xdr:sp>
      <xdr:nvSpPr>
        <xdr:cNvPr id="2763" name="Image1"/>
        <xdr:cNvSpPr>
          <a:spLocks noChangeAspect="1"/>
        </xdr:cNvSpPr>
      </xdr:nvSpPr>
      <xdr:spPr>
        <a:xfrm>
          <a:off x="2324100" y="23964900"/>
          <a:ext cx="266700" cy="403225"/>
        </a:xfrm>
        <a:prstGeom prst="rect">
          <a:avLst/>
        </a:prstGeom>
        <a:noFill/>
        <a:ln w="9525">
          <a:noFill/>
        </a:ln>
      </xdr:spPr>
    </xdr:sp>
    <xdr:clientData/>
  </xdr:twoCellAnchor>
  <xdr:twoCellAnchor editAs="oneCell">
    <xdr:from>
      <xdr:col>3</xdr:col>
      <xdr:colOff>9525</xdr:colOff>
      <xdr:row>38</xdr:row>
      <xdr:rowOff>0</xdr:rowOff>
    </xdr:from>
    <xdr:to>
      <xdr:col>3</xdr:col>
      <xdr:colOff>276225</xdr:colOff>
      <xdr:row>38</xdr:row>
      <xdr:rowOff>403225</xdr:rowOff>
    </xdr:to>
    <xdr:sp>
      <xdr:nvSpPr>
        <xdr:cNvPr id="2764" name="Image1"/>
        <xdr:cNvSpPr>
          <a:spLocks noChangeAspect="1"/>
        </xdr:cNvSpPr>
      </xdr:nvSpPr>
      <xdr:spPr>
        <a:xfrm>
          <a:off x="2324100" y="23964900"/>
          <a:ext cx="266700" cy="403225"/>
        </a:xfrm>
        <a:prstGeom prst="rect">
          <a:avLst/>
        </a:prstGeom>
        <a:noFill/>
        <a:ln w="9525">
          <a:noFill/>
        </a:ln>
      </xdr:spPr>
    </xdr:sp>
    <xdr:clientData/>
  </xdr:twoCellAnchor>
  <xdr:twoCellAnchor editAs="oneCell">
    <xdr:from>
      <xdr:col>3</xdr:col>
      <xdr:colOff>9525</xdr:colOff>
      <xdr:row>38</xdr:row>
      <xdr:rowOff>0</xdr:rowOff>
    </xdr:from>
    <xdr:to>
      <xdr:col>3</xdr:col>
      <xdr:colOff>276225</xdr:colOff>
      <xdr:row>38</xdr:row>
      <xdr:rowOff>403225</xdr:rowOff>
    </xdr:to>
    <xdr:sp>
      <xdr:nvSpPr>
        <xdr:cNvPr id="2765" name="Image1"/>
        <xdr:cNvSpPr>
          <a:spLocks noChangeAspect="1"/>
        </xdr:cNvSpPr>
      </xdr:nvSpPr>
      <xdr:spPr>
        <a:xfrm>
          <a:off x="2324100" y="23964900"/>
          <a:ext cx="266700" cy="403225"/>
        </a:xfrm>
        <a:prstGeom prst="rect">
          <a:avLst/>
        </a:prstGeom>
        <a:noFill/>
        <a:ln w="9525">
          <a:noFill/>
        </a:ln>
      </xdr:spPr>
    </xdr:sp>
    <xdr:clientData/>
  </xdr:twoCellAnchor>
  <xdr:twoCellAnchor editAs="oneCell">
    <xdr:from>
      <xdr:col>3</xdr:col>
      <xdr:colOff>9525</xdr:colOff>
      <xdr:row>38</xdr:row>
      <xdr:rowOff>0</xdr:rowOff>
    </xdr:from>
    <xdr:to>
      <xdr:col>3</xdr:col>
      <xdr:colOff>276225</xdr:colOff>
      <xdr:row>38</xdr:row>
      <xdr:rowOff>403225</xdr:rowOff>
    </xdr:to>
    <xdr:sp>
      <xdr:nvSpPr>
        <xdr:cNvPr id="2766" name="Image1"/>
        <xdr:cNvSpPr>
          <a:spLocks noChangeAspect="1"/>
        </xdr:cNvSpPr>
      </xdr:nvSpPr>
      <xdr:spPr>
        <a:xfrm>
          <a:off x="2324100" y="23964900"/>
          <a:ext cx="266700" cy="403225"/>
        </a:xfrm>
        <a:prstGeom prst="rect">
          <a:avLst/>
        </a:prstGeom>
        <a:noFill/>
        <a:ln w="9525">
          <a:noFill/>
        </a:ln>
      </xdr:spPr>
    </xdr:sp>
    <xdr:clientData/>
  </xdr:twoCellAnchor>
  <xdr:twoCellAnchor editAs="oneCell">
    <xdr:from>
      <xdr:col>3</xdr:col>
      <xdr:colOff>9525</xdr:colOff>
      <xdr:row>38</xdr:row>
      <xdr:rowOff>0</xdr:rowOff>
    </xdr:from>
    <xdr:to>
      <xdr:col>3</xdr:col>
      <xdr:colOff>276225</xdr:colOff>
      <xdr:row>38</xdr:row>
      <xdr:rowOff>403225</xdr:rowOff>
    </xdr:to>
    <xdr:sp>
      <xdr:nvSpPr>
        <xdr:cNvPr id="2767" name="Image1"/>
        <xdr:cNvSpPr>
          <a:spLocks noChangeAspect="1"/>
        </xdr:cNvSpPr>
      </xdr:nvSpPr>
      <xdr:spPr>
        <a:xfrm>
          <a:off x="2324100" y="23964900"/>
          <a:ext cx="266700" cy="403225"/>
        </a:xfrm>
        <a:prstGeom prst="rect">
          <a:avLst/>
        </a:prstGeom>
        <a:noFill/>
        <a:ln w="9525">
          <a:noFill/>
        </a:ln>
      </xdr:spPr>
    </xdr:sp>
    <xdr:clientData/>
  </xdr:twoCellAnchor>
  <xdr:twoCellAnchor editAs="oneCell">
    <xdr:from>
      <xdr:col>3</xdr:col>
      <xdr:colOff>9525</xdr:colOff>
      <xdr:row>38</xdr:row>
      <xdr:rowOff>0</xdr:rowOff>
    </xdr:from>
    <xdr:to>
      <xdr:col>3</xdr:col>
      <xdr:colOff>276225</xdr:colOff>
      <xdr:row>38</xdr:row>
      <xdr:rowOff>403225</xdr:rowOff>
    </xdr:to>
    <xdr:sp>
      <xdr:nvSpPr>
        <xdr:cNvPr id="2768" name="Image1"/>
        <xdr:cNvSpPr>
          <a:spLocks noChangeAspect="1"/>
        </xdr:cNvSpPr>
      </xdr:nvSpPr>
      <xdr:spPr>
        <a:xfrm>
          <a:off x="2324100" y="23964900"/>
          <a:ext cx="266700" cy="403225"/>
        </a:xfrm>
        <a:prstGeom prst="rect">
          <a:avLst/>
        </a:prstGeom>
        <a:noFill/>
        <a:ln w="9525">
          <a:noFill/>
        </a:ln>
      </xdr:spPr>
    </xdr:sp>
    <xdr:clientData/>
  </xdr:twoCellAnchor>
  <xdr:twoCellAnchor editAs="oneCell">
    <xdr:from>
      <xdr:col>3</xdr:col>
      <xdr:colOff>9525</xdr:colOff>
      <xdr:row>38</xdr:row>
      <xdr:rowOff>0</xdr:rowOff>
    </xdr:from>
    <xdr:to>
      <xdr:col>3</xdr:col>
      <xdr:colOff>276225</xdr:colOff>
      <xdr:row>38</xdr:row>
      <xdr:rowOff>403225</xdr:rowOff>
    </xdr:to>
    <xdr:sp>
      <xdr:nvSpPr>
        <xdr:cNvPr id="2769" name="Image1"/>
        <xdr:cNvSpPr>
          <a:spLocks noChangeAspect="1"/>
        </xdr:cNvSpPr>
      </xdr:nvSpPr>
      <xdr:spPr>
        <a:xfrm>
          <a:off x="2324100" y="23964900"/>
          <a:ext cx="266700" cy="403225"/>
        </a:xfrm>
        <a:prstGeom prst="rect">
          <a:avLst/>
        </a:prstGeom>
        <a:noFill/>
        <a:ln w="9525">
          <a:noFill/>
        </a:ln>
      </xdr:spPr>
    </xdr:sp>
    <xdr:clientData/>
  </xdr:twoCellAnchor>
  <xdr:twoCellAnchor editAs="oneCell">
    <xdr:from>
      <xdr:col>3</xdr:col>
      <xdr:colOff>9525</xdr:colOff>
      <xdr:row>38</xdr:row>
      <xdr:rowOff>0</xdr:rowOff>
    </xdr:from>
    <xdr:to>
      <xdr:col>3</xdr:col>
      <xdr:colOff>276225</xdr:colOff>
      <xdr:row>38</xdr:row>
      <xdr:rowOff>403225</xdr:rowOff>
    </xdr:to>
    <xdr:sp>
      <xdr:nvSpPr>
        <xdr:cNvPr id="2770" name="Image1"/>
        <xdr:cNvSpPr>
          <a:spLocks noChangeAspect="1"/>
        </xdr:cNvSpPr>
      </xdr:nvSpPr>
      <xdr:spPr>
        <a:xfrm>
          <a:off x="2324100" y="23964900"/>
          <a:ext cx="266700" cy="403225"/>
        </a:xfrm>
        <a:prstGeom prst="rect">
          <a:avLst/>
        </a:prstGeom>
        <a:noFill/>
        <a:ln w="9525">
          <a:noFill/>
        </a:ln>
      </xdr:spPr>
    </xdr:sp>
    <xdr:clientData/>
  </xdr:twoCellAnchor>
  <xdr:twoCellAnchor editAs="oneCell">
    <xdr:from>
      <xdr:col>3</xdr:col>
      <xdr:colOff>9525</xdr:colOff>
      <xdr:row>38</xdr:row>
      <xdr:rowOff>0</xdr:rowOff>
    </xdr:from>
    <xdr:to>
      <xdr:col>3</xdr:col>
      <xdr:colOff>276225</xdr:colOff>
      <xdr:row>38</xdr:row>
      <xdr:rowOff>403225</xdr:rowOff>
    </xdr:to>
    <xdr:sp>
      <xdr:nvSpPr>
        <xdr:cNvPr id="2771" name="Image1"/>
        <xdr:cNvSpPr>
          <a:spLocks noChangeAspect="1"/>
        </xdr:cNvSpPr>
      </xdr:nvSpPr>
      <xdr:spPr>
        <a:xfrm>
          <a:off x="2324100" y="23964900"/>
          <a:ext cx="266700" cy="403225"/>
        </a:xfrm>
        <a:prstGeom prst="rect">
          <a:avLst/>
        </a:prstGeom>
        <a:noFill/>
        <a:ln w="9525">
          <a:noFill/>
        </a:ln>
      </xdr:spPr>
    </xdr:sp>
    <xdr:clientData/>
  </xdr:twoCellAnchor>
  <xdr:twoCellAnchor editAs="oneCell">
    <xdr:from>
      <xdr:col>3</xdr:col>
      <xdr:colOff>9525</xdr:colOff>
      <xdr:row>38</xdr:row>
      <xdr:rowOff>0</xdr:rowOff>
    </xdr:from>
    <xdr:to>
      <xdr:col>3</xdr:col>
      <xdr:colOff>276225</xdr:colOff>
      <xdr:row>38</xdr:row>
      <xdr:rowOff>403225</xdr:rowOff>
    </xdr:to>
    <xdr:sp>
      <xdr:nvSpPr>
        <xdr:cNvPr id="2772" name="Image1"/>
        <xdr:cNvSpPr>
          <a:spLocks noChangeAspect="1"/>
        </xdr:cNvSpPr>
      </xdr:nvSpPr>
      <xdr:spPr>
        <a:xfrm>
          <a:off x="2324100" y="23964900"/>
          <a:ext cx="266700" cy="403225"/>
        </a:xfrm>
        <a:prstGeom prst="rect">
          <a:avLst/>
        </a:prstGeom>
        <a:noFill/>
        <a:ln w="9525">
          <a:noFill/>
        </a:ln>
      </xdr:spPr>
    </xdr:sp>
    <xdr:clientData/>
  </xdr:twoCellAnchor>
  <xdr:twoCellAnchor editAs="oneCell">
    <xdr:from>
      <xdr:col>3</xdr:col>
      <xdr:colOff>9525</xdr:colOff>
      <xdr:row>38</xdr:row>
      <xdr:rowOff>0</xdr:rowOff>
    </xdr:from>
    <xdr:to>
      <xdr:col>3</xdr:col>
      <xdr:colOff>276225</xdr:colOff>
      <xdr:row>38</xdr:row>
      <xdr:rowOff>403225</xdr:rowOff>
    </xdr:to>
    <xdr:sp>
      <xdr:nvSpPr>
        <xdr:cNvPr id="2773" name="Image1"/>
        <xdr:cNvSpPr>
          <a:spLocks noChangeAspect="1"/>
        </xdr:cNvSpPr>
      </xdr:nvSpPr>
      <xdr:spPr>
        <a:xfrm>
          <a:off x="2324100" y="23964900"/>
          <a:ext cx="266700" cy="40322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74"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75"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76"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77"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78"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79"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80"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81"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82"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83"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84"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85"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86"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87"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88"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89"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90"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91"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92"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93"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94"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95"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96"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97"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98"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799"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00"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01"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02"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03"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04"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05"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06"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07"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08"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09"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10"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11"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12"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13"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14"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15"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16"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17"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18"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19"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20"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21"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22"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23"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24"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25"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26"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27"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28"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29"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30"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31"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32" name="Image1"/>
        <xdr:cNvSpPr>
          <a:spLocks noChangeAspect="1"/>
        </xdr:cNvSpPr>
      </xdr:nvSpPr>
      <xdr:spPr>
        <a:xfrm>
          <a:off x="2327910" y="23964900"/>
          <a:ext cx="262890" cy="400685"/>
        </a:xfrm>
        <a:prstGeom prst="rect">
          <a:avLst/>
        </a:prstGeom>
        <a:noFill/>
        <a:ln w="9525">
          <a:noFill/>
        </a:ln>
      </xdr:spPr>
    </xdr:sp>
    <xdr:clientData/>
  </xdr:twoCellAnchor>
  <xdr:twoCellAnchor editAs="oneCell">
    <xdr:from>
      <xdr:col>3</xdr:col>
      <xdr:colOff>13335</xdr:colOff>
      <xdr:row>38</xdr:row>
      <xdr:rowOff>0</xdr:rowOff>
    </xdr:from>
    <xdr:to>
      <xdr:col>3</xdr:col>
      <xdr:colOff>276225</xdr:colOff>
      <xdr:row>38</xdr:row>
      <xdr:rowOff>400685</xdr:rowOff>
    </xdr:to>
    <xdr:sp>
      <xdr:nvSpPr>
        <xdr:cNvPr id="2833" name="Image1"/>
        <xdr:cNvSpPr>
          <a:spLocks noChangeAspect="1"/>
        </xdr:cNvSpPr>
      </xdr:nvSpPr>
      <xdr:spPr>
        <a:xfrm>
          <a:off x="2327910" y="23964900"/>
          <a:ext cx="262890" cy="40068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24230;&#34900;&#25509;&#36164;&#37329;&#39033;&#30446;&#30003;&#25253;&#34920;-&#25353;&#39033;&#30446;&#20998;&#65288;7.26&#27719;&#24635;14&#3129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明细表"/>
    </sheetNames>
    <sheetDataSet>
      <sheetData sheetId="0"/>
      <sheetData sheetId="1">
        <row r="7">
          <cell r="L7">
            <v>0</v>
          </cell>
          <cell r="M7">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
  <sheetViews>
    <sheetView workbookViewId="0">
      <selection activeCell="S10" sqref="S10"/>
    </sheetView>
  </sheetViews>
  <sheetFormatPr defaultColWidth="9" defaultRowHeight="13.5"/>
  <cols>
    <col min="1" max="1" width="9" style="1"/>
    <col min="2" max="2" width="17.5" style="1" customWidth="1"/>
    <col min="3" max="3" width="9" style="1"/>
    <col min="4" max="4" width="11.625" style="1"/>
    <col min="5" max="8" width="10.375" style="1"/>
    <col min="9" max="9" width="9.375" style="1"/>
    <col min="10" max="10" width="11.625" style="1"/>
    <col min="11" max="11" width="10.375" style="1"/>
    <col min="12" max="12" width="11.625" style="1"/>
    <col min="13" max="13" width="16.25" style="1" customWidth="1"/>
    <col min="14" max="16384" width="9" style="1"/>
  </cols>
  <sheetData>
    <row r="1" s="1" customFormat="1" ht="42" customHeight="1" spans="1:12">
      <c r="A1" s="82" t="s">
        <v>0</v>
      </c>
      <c r="B1" s="83"/>
      <c r="C1" s="82"/>
      <c r="D1" s="82"/>
      <c r="E1" s="82"/>
      <c r="F1" s="82"/>
      <c r="G1" s="82"/>
      <c r="H1" s="82"/>
      <c r="I1" s="82"/>
      <c r="J1" s="82"/>
      <c r="K1" s="82"/>
      <c r="L1" s="82"/>
    </row>
    <row r="2" s="1" customFormat="1" ht="20" customHeight="1" spans="1:13">
      <c r="A2" s="7" t="s">
        <v>1</v>
      </c>
      <c r="B2" s="84" t="s">
        <v>2</v>
      </c>
      <c r="C2" s="7" t="s">
        <v>3</v>
      </c>
      <c r="D2" s="9" t="s">
        <v>4</v>
      </c>
      <c r="E2" s="9"/>
      <c r="F2" s="9"/>
      <c r="G2" s="9"/>
      <c r="H2" s="9"/>
      <c r="I2" s="9"/>
      <c r="J2" s="9"/>
      <c r="K2" s="62" t="s">
        <v>5</v>
      </c>
      <c r="L2" s="63"/>
      <c r="M2" s="89" t="s">
        <v>6</v>
      </c>
    </row>
    <row r="3" s="1" customFormat="1" ht="20" customHeight="1" spans="1:13">
      <c r="A3" s="7"/>
      <c r="B3" s="84"/>
      <c r="C3" s="7"/>
      <c r="D3" s="10" t="s">
        <v>7</v>
      </c>
      <c r="E3" s="85" t="s">
        <v>8</v>
      </c>
      <c r="F3" s="86"/>
      <c r="G3" s="86"/>
      <c r="H3" s="87"/>
      <c r="I3" s="10" t="s">
        <v>9</v>
      </c>
      <c r="J3" s="10" t="s">
        <v>10</v>
      </c>
      <c r="K3" s="63"/>
      <c r="L3" s="63"/>
      <c r="M3" s="90"/>
    </row>
    <row r="4" s="1" customFormat="1" ht="23" customHeight="1" spans="1:13">
      <c r="A4" s="7"/>
      <c r="B4" s="84"/>
      <c r="C4" s="7"/>
      <c r="D4" s="10"/>
      <c r="E4" s="10" t="s">
        <v>11</v>
      </c>
      <c r="F4" s="10" t="s">
        <v>12</v>
      </c>
      <c r="G4" s="10" t="s">
        <v>13</v>
      </c>
      <c r="H4" s="10" t="s">
        <v>14</v>
      </c>
      <c r="I4" s="10"/>
      <c r="J4" s="10"/>
      <c r="K4" s="62" t="s">
        <v>15</v>
      </c>
      <c r="L4" s="62" t="s">
        <v>16</v>
      </c>
      <c r="M4" s="91"/>
    </row>
    <row r="5" s="1" customFormat="1" ht="34" customHeight="1" spans="1:13">
      <c r="A5" s="7"/>
      <c r="B5" s="84" t="s">
        <v>7</v>
      </c>
      <c r="C5" s="7">
        <f>C6+C10+C11+C12</f>
        <v>39</v>
      </c>
      <c r="D5" s="10">
        <f>明细表!H5</f>
        <v>26449</v>
      </c>
      <c r="E5" s="10">
        <f>明细表!I5</f>
        <v>9484</v>
      </c>
      <c r="F5" s="10">
        <f>明细表!J5</f>
        <v>2523</v>
      </c>
      <c r="G5" s="10">
        <f>明细表!K5</f>
        <v>4801</v>
      </c>
      <c r="H5" s="10">
        <f>明细表!L5</f>
        <v>2160</v>
      </c>
      <c r="I5" s="10">
        <f>明细表!M5</f>
        <v>370</v>
      </c>
      <c r="J5" s="10">
        <f>明细表!N5</f>
        <v>16595</v>
      </c>
      <c r="K5" s="62">
        <f>明细表!O5</f>
        <v>9272</v>
      </c>
      <c r="L5" s="62">
        <f>明细表!P5</f>
        <v>28590</v>
      </c>
      <c r="M5" s="55"/>
    </row>
    <row r="6" s="1" customFormat="1" ht="41" customHeight="1" spans="1:13">
      <c r="A6" s="18" t="s">
        <v>17</v>
      </c>
      <c r="B6" s="18" t="s">
        <v>18</v>
      </c>
      <c r="C6" s="18">
        <f>SUM(C7:C9)</f>
        <v>17</v>
      </c>
      <c r="D6" s="80">
        <f>明细表!H6</f>
        <v>3308</v>
      </c>
      <c r="E6" s="80">
        <f>明细表!I6</f>
        <v>2393</v>
      </c>
      <c r="F6" s="80">
        <f>明细表!J6</f>
        <v>1170</v>
      </c>
      <c r="G6" s="80">
        <f>明细表!K6</f>
        <v>310</v>
      </c>
      <c r="H6" s="80">
        <f>明细表!L6</f>
        <v>913</v>
      </c>
      <c r="I6" s="80">
        <f>明细表!M6</f>
        <v>235</v>
      </c>
      <c r="J6" s="80">
        <f>明细表!N6</f>
        <v>680</v>
      </c>
      <c r="K6" s="18">
        <f>SUM(K7:K9)</f>
        <v>2390</v>
      </c>
      <c r="L6" s="18">
        <f>SUM(L7:L9)</f>
        <v>6505</v>
      </c>
      <c r="M6" s="55"/>
    </row>
    <row r="7" s="1" customFormat="1" ht="60" customHeight="1" spans="1:13">
      <c r="A7" s="17" t="s">
        <v>19</v>
      </c>
      <c r="B7" s="61" t="s">
        <v>20</v>
      </c>
      <c r="C7" s="17">
        <v>1</v>
      </c>
      <c r="D7" s="81">
        <f>明细表!H8</f>
        <v>300</v>
      </c>
      <c r="E7" s="81">
        <f>明细表!I8</f>
        <v>300</v>
      </c>
      <c r="F7" s="81">
        <f>明细表!J8</f>
        <v>300</v>
      </c>
      <c r="G7" s="81">
        <f>明细表!K8</f>
        <v>0</v>
      </c>
      <c r="H7" s="81"/>
      <c r="I7" s="81">
        <f>[1]明细表!L7</f>
        <v>0</v>
      </c>
      <c r="J7" s="81">
        <f>[1]明细表!M7</f>
        <v>0</v>
      </c>
      <c r="K7" s="17">
        <v>663</v>
      </c>
      <c r="L7" s="17">
        <v>1657</v>
      </c>
      <c r="M7" s="55"/>
    </row>
    <row r="8" s="1" customFormat="1" ht="33" customHeight="1" spans="1:13">
      <c r="A8" s="17" t="s">
        <v>21</v>
      </c>
      <c r="B8" s="17" t="s">
        <v>22</v>
      </c>
      <c r="C8" s="17">
        <v>7</v>
      </c>
      <c r="D8" s="81">
        <f>明细表!H9</f>
        <v>722</v>
      </c>
      <c r="E8" s="81">
        <f>明细表!I9</f>
        <v>202</v>
      </c>
      <c r="F8" s="81">
        <f>明细表!J9</f>
        <v>202</v>
      </c>
      <c r="G8" s="81">
        <f>明细表!K9</f>
        <v>0</v>
      </c>
      <c r="H8" s="81">
        <f>明细表!L9</f>
        <v>0</v>
      </c>
      <c r="I8" s="81">
        <f>明细表!M9</f>
        <v>0</v>
      </c>
      <c r="J8" s="81">
        <f>明细表!N9</f>
        <v>520</v>
      </c>
      <c r="K8" s="17">
        <v>1266</v>
      </c>
      <c r="L8" s="17">
        <v>3694</v>
      </c>
      <c r="M8" s="55"/>
    </row>
    <row r="9" s="1" customFormat="1" ht="33" customHeight="1" spans="1:13">
      <c r="A9" s="17" t="s">
        <v>23</v>
      </c>
      <c r="B9" s="17" t="s">
        <v>24</v>
      </c>
      <c r="C9" s="17">
        <v>9</v>
      </c>
      <c r="D9" s="81">
        <f>明细表!H17</f>
        <v>2286</v>
      </c>
      <c r="E9" s="81">
        <f>明细表!I17</f>
        <v>1891</v>
      </c>
      <c r="F9" s="81">
        <f>明细表!J17</f>
        <v>668</v>
      </c>
      <c r="G9" s="81">
        <f>明细表!K17</f>
        <v>310</v>
      </c>
      <c r="H9" s="81">
        <f>明细表!L17</f>
        <v>913</v>
      </c>
      <c r="I9" s="81">
        <f>明细表!M17</f>
        <v>235</v>
      </c>
      <c r="J9" s="81">
        <f>明细表!N17</f>
        <v>160</v>
      </c>
      <c r="K9" s="92">
        <v>461</v>
      </c>
      <c r="L9" s="92">
        <v>1154</v>
      </c>
      <c r="M9" s="55"/>
    </row>
    <row r="10" s="1" customFormat="1" ht="38" customHeight="1" spans="1:13">
      <c r="A10" s="18" t="s">
        <v>25</v>
      </c>
      <c r="B10" s="18" t="s">
        <v>26</v>
      </c>
      <c r="C10" s="18">
        <v>14</v>
      </c>
      <c r="D10" s="80">
        <f>明细表!H28</f>
        <v>1969</v>
      </c>
      <c r="E10" s="80">
        <f>明细表!I28</f>
        <v>1924</v>
      </c>
      <c r="F10" s="80">
        <f>明细表!J28</f>
        <v>514</v>
      </c>
      <c r="G10" s="80">
        <f>明细表!K28</f>
        <v>778</v>
      </c>
      <c r="H10" s="80">
        <f>明细表!L28</f>
        <v>632</v>
      </c>
      <c r="I10" s="80">
        <f>明细表!M28</f>
        <v>45</v>
      </c>
      <c r="J10" s="80">
        <f>明细表!N28</f>
        <v>0</v>
      </c>
      <c r="K10" s="93">
        <f>明细表!O28</f>
        <v>5470</v>
      </c>
      <c r="L10" s="93">
        <f>明细表!P28</f>
        <v>16578</v>
      </c>
      <c r="M10" s="55"/>
    </row>
    <row r="11" s="1" customFormat="1" ht="102" customHeight="1" spans="1:13">
      <c r="A11" s="18" t="s">
        <v>27</v>
      </c>
      <c r="B11" s="18" t="s">
        <v>28</v>
      </c>
      <c r="C11" s="18">
        <v>6</v>
      </c>
      <c r="D11" s="80">
        <f>明细表!H44</f>
        <v>9635</v>
      </c>
      <c r="E11" s="80">
        <f>明细表!I44</f>
        <v>4585</v>
      </c>
      <c r="F11" s="80">
        <f>明细表!J44</f>
        <v>350</v>
      </c>
      <c r="G11" s="80">
        <f>明细表!K44</f>
        <v>3620</v>
      </c>
      <c r="H11" s="80">
        <f>明细表!L44</f>
        <v>615</v>
      </c>
      <c r="I11" s="80">
        <f>明细表!M44</f>
        <v>90</v>
      </c>
      <c r="J11" s="80">
        <f>明细表!N44</f>
        <v>4960</v>
      </c>
      <c r="K11" s="93">
        <f>明细表!O44</f>
        <v>1462</v>
      </c>
      <c r="L11" s="93">
        <f>明细表!P44</f>
        <v>5687</v>
      </c>
      <c r="M11" s="27" t="s">
        <v>29</v>
      </c>
    </row>
    <row r="12" s="1" customFormat="1" ht="51" customHeight="1" spans="1:13">
      <c r="A12" s="17" t="s">
        <v>30</v>
      </c>
      <c r="B12" s="22" t="s">
        <v>31</v>
      </c>
      <c r="C12" s="18">
        <v>2</v>
      </c>
      <c r="D12" s="80">
        <f>明细表!H51</f>
        <v>582</v>
      </c>
      <c r="E12" s="80">
        <f>明细表!I51</f>
        <v>582</v>
      </c>
      <c r="F12" s="80">
        <f>明细表!J51</f>
        <v>489</v>
      </c>
      <c r="G12" s="80">
        <f>明细表!K51</f>
        <v>93</v>
      </c>
      <c r="H12" s="80">
        <f>明细表!L51</f>
        <v>0</v>
      </c>
      <c r="I12" s="81"/>
      <c r="J12" s="81"/>
      <c r="K12" s="17"/>
      <c r="L12" s="17"/>
      <c r="M12" s="94" t="s">
        <v>32</v>
      </c>
    </row>
    <row r="13" s="1" customFormat="1" spans="1:13">
      <c r="A13" s="88" t="s">
        <v>33</v>
      </c>
      <c r="B13" s="88"/>
      <c r="C13" s="88"/>
      <c r="D13" s="88"/>
      <c r="E13" s="88"/>
      <c r="F13" s="88"/>
      <c r="G13" s="88"/>
      <c r="H13" s="88"/>
      <c r="I13" s="88"/>
      <c r="J13" s="88"/>
      <c r="K13" s="88"/>
      <c r="L13" s="88"/>
      <c r="M13" s="88"/>
    </row>
    <row r="14" s="1" customFormat="1" ht="28" customHeight="1" spans="1:13">
      <c r="A14" s="88"/>
      <c r="B14" s="88"/>
      <c r="C14" s="88"/>
      <c r="D14" s="88"/>
      <c r="E14" s="88"/>
      <c r="F14" s="88"/>
      <c r="G14" s="88"/>
      <c r="H14" s="88"/>
      <c r="I14" s="88"/>
      <c r="J14" s="88"/>
      <c r="K14" s="88"/>
      <c r="L14" s="88"/>
      <c r="M14" s="88"/>
    </row>
  </sheetData>
  <mergeCells count="12">
    <mergeCell ref="A1:L1"/>
    <mergeCell ref="D2:J2"/>
    <mergeCell ref="E3:H3"/>
    <mergeCell ref="A2:A4"/>
    <mergeCell ref="B2:B4"/>
    <mergeCell ref="C2:C4"/>
    <mergeCell ref="D3:D4"/>
    <mergeCell ref="I3:I4"/>
    <mergeCell ref="J3:J4"/>
    <mergeCell ref="M2:M4"/>
    <mergeCell ref="K2:L3"/>
    <mergeCell ref="A13:M14"/>
  </mergeCells>
  <pageMargins left="0.751388888888889" right="0.751388888888889" top="0.550694444444444" bottom="0.432638888888889" header="0.5" footer="0.5"/>
  <pageSetup paperSize="9" scale="89" fitToHeight="0" orientation="landscape" horizontalDpi="600"/>
  <headerFooter/>
  <ignoredErrors>
    <ignoredError sqref="C6 K6:L6"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3"/>
  <sheetViews>
    <sheetView tabSelected="1" workbookViewId="0">
      <pane ySplit="4" topLeftCell="A41" activePane="bottomLeft" state="frozen"/>
      <selection/>
      <selection pane="bottomLeft" activeCell="I8" sqref="I8:I43"/>
    </sheetView>
  </sheetViews>
  <sheetFormatPr defaultColWidth="9" defaultRowHeight="13.5"/>
  <cols>
    <col min="1" max="1" width="9" style="1"/>
    <col min="2" max="2" width="7.625" style="5" customWidth="1"/>
    <col min="3" max="3" width="13.75" style="1" customWidth="1"/>
    <col min="4" max="4" width="33.5" style="1" customWidth="1"/>
    <col min="5" max="5" width="10.125" style="1" customWidth="1"/>
    <col min="6" max="6" width="9" style="2"/>
    <col min="7" max="7" width="9.5" style="2" customWidth="1"/>
    <col min="8" max="8" width="12.875" style="1"/>
    <col min="9" max="9" width="11.625" style="1"/>
    <col min="10" max="10" width="11.625" style="1" customWidth="1"/>
    <col min="11" max="13" width="10.375" style="1"/>
    <col min="14" max="14" width="10.75" style="1" customWidth="1"/>
    <col min="15" max="15" width="8.875" style="1" customWidth="1"/>
    <col min="16" max="16" width="9.875" style="1" customWidth="1"/>
    <col min="17" max="17" width="11.375" style="2" customWidth="1"/>
    <col min="18" max="16384" width="9" style="1"/>
  </cols>
  <sheetData>
    <row r="1" s="1" customFormat="1" ht="53" customHeight="1" spans="1:17">
      <c r="A1" s="6" t="s">
        <v>34</v>
      </c>
      <c r="B1" s="6"/>
      <c r="C1" s="6"/>
      <c r="D1" s="6"/>
      <c r="E1" s="6"/>
      <c r="F1" s="6"/>
      <c r="G1" s="6"/>
      <c r="H1" s="6"/>
      <c r="I1" s="6"/>
      <c r="J1" s="6"/>
      <c r="K1" s="6"/>
      <c r="L1" s="6"/>
      <c r="M1" s="6"/>
      <c r="N1" s="6"/>
      <c r="O1" s="6"/>
      <c r="P1" s="6"/>
      <c r="Q1" s="6"/>
    </row>
    <row r="2" s="1" customFormat="1" ht="20" customHeight="1" spans="1:17">
      <c r="A2" s="7" t="s">
        <v>1</v>
      </c>
      <c r="B2" s="8" t="s">
        <v>2</v>
      </c>
      <c r="C2" s="7" t="s">
        <v>35</v>
      </c>
      <c r="D2" s="7" t="s">
        <v>36</v>
      </c>
      <c r="E2" s="7" t="s">
        <v>37</v>
      </c>
      <c r="F2" s="7" t="s">
        <v>38</v>
      </c>
      <c r="G2" s="7"/>
      <c r="H2" s="9" t="s">
        <v>4</v>
      </c>
      <c r="I2" s="9"/>
      <c r="J2" s="9"/>
      <c r="K2" s="9"/>
      <c r="L2" s="9"/>
      <c r="M2" s="9"/>
      <c r="N2" s="9"/>
      <c r="O2" s="62" t="s">
        <v>39</v>
      </c>
      <c r="P2" s="63"/>
      <c r="Q2" s="18" t="s">
        <v>40</v>
      </c>
    </row>
    <row r="3" s="1" customFormat="1" ht="20" customHeight="1" spans="1:17">
      <c r="A3" s="7"/>
      <c r="B3" s="8"/>
      <c r="C3" s="7"/>
      <c r="D3" s="7"/>
      <c r="E3" s="7"/>
      <c r="F3" s="7"/>
      <c r="G3" s="7"/>
      <c r="H3" s="10" t="s">
        <v>7</v>
      </c>
      <c r="I3" s="10" t="s">
        <v>8</v>
      </c>
      <c r="J3" s="10"/>
      <c r="K3" s="10"/>
      <c r="L3" s="10"/>
      <c r="M3" s="10" t="s">
        <v>9</v>
      </c>
      <c r="N3" s="10" t="s">
        <v>10</v>
      </c>
      <c r="O3" s="63"/>
      <c r="P3" s="63"/>
      <c r="Q3" s="18"/>
    </row>
    <row r="4" s="1" customFormat="1" ht="28" customHeight="1" spans="1:17">
      <c r="A4" s="7"/>
      <c r="B4" s="8"/>
      <c r="C4" s="7"/>
      <c r="D4" s="7"/>
      <c r="E4" s="7"/>
      <c r="F4" s="7" t="s">
        <v>41</v>
      </c>
      <c r="G4" s="7" t="s">
        <v>42</v>
      </c>
      <c r="H4" s="10"/>
      <c r="I4" s="10" t="s">
        <v>11</v>
      </c>
      <c r="J4" s="10" t="s">
        <v>12</v>
      </c>
      <c r="K4" s="10" t="s">
        <v>13</v>
      </c>
      <c r="L4" s="10" t="s">
        <v>14</v>
      </c>
      <c r="M4" s="10"/>
      <c r="N4" s="10"/>
      <c r="O4" s="62" t="s">
        <v>15</v>
      </c>
      <c r="P4" s="62" t="s">
        <v>16</v>
      </c>
      <c r="Q4" s="18"/>
    </row>
    <row r="5" s="1" customFormat="1" ht="41" customHeight="1" spans="1:16384">
      <c r="A5" s="7"/>
      <c r="B5" s="11" t="s">
        <v>43</v>
      </c>
      <c r="C5" s="12"/>
      <c r="D5" s="12"/>
      <c r="E5" s="12"/>
      <c r="F5" s="12"/>
      <c r="G5" s="13"/>
      <c r="H5" s="10">
        <f t="shared" ref="H5:H20" si="0">I5+M5+N5</f>
        <v>26449</v>
      </c>
      <c r="I5" s="10">
        <f t="shared" ref="I5:I13" si="1">J5+K5+L5</f>
        <v>9484</v>
      </c>
      <c r="J5" s="10">
        <f>J6+J28+J44+J51</f>
        <v>2523</v>
      </c>
      <c r="K5" s="10">
        <f>K6+K28+K44+K51</f>
        <v>4801</v>
      </c>
      <c r="L5" s="10">
        <f>L6+L28+L44+L51</f>
        <v>2160</v>
      </c>
      <c r="M5" s="10">
        <v>370</v>
      </c>
      <c r="N5" s="10">
        <v>16595</v>
      </c>
      <c r="O5" s="62">
        <v>9272</v>
      </c>
      <c r="P5" s="62">
        <v>28590</v>
      </c>
      <c r="Q5" s="17"/>
      <c r="XFD5" s="1">
        <f>SUM(A5:XFC5)</f>
        <v>100244</v>
      </c>
    </row>
    <row r="6" s="1" customFormat="1" ht="45" customHeight="1" spans="1:17">
      <c r="A6" s="14" t="s">
        <v>17</v>
      </c>
      <c r="B6" s="15" t="s">
        <v>18</v>
      </c>
      <c r="C6" s="16"/>
      <c r="D6" s="17"/>
      <c r="E6" s="17"/>
      <c r="F6" s="17"/>
      <c r="G6" s="17"/>
      <c r="H6" s="10">
        <f t="shared" si="0"/>
        <v>3308</v>
      </c>
      <c r="I6" s="10">
        <f t="shared" si="1"/>
        <v>2393</v>
      </c>
      <c r="J6" s="10">
        <f>J7+J9+J17</f>
        <v>1170</v>
      </c>
      <c r="K6" s="10">
        <f>K7+K9+K17</f>
        <v>310</v>
      </c>
      <c r="L6" s="10">
        <f>L7+L9+L17</f>
        <v>913</v>
      </c>
      <c r="M6" s="10">
        <v>235</v>
      </c>
      <c r="N6" s="10">
        <v>680</v>
      </c>
      <c r="O6" s="62">
        <v>2340</v>
      </c>
      <c r="P6" s="62">
        <v>6325</v>
      </c>
      <c r="Q6" s="17"/>
    </row>
    <row r="7" s="2" customFormat="1" ht="45" customHeight="1" spans="1:17">
      <c r="A7" s="18" t="s">
        <v>19</v>
      </c>
      <c r="B7" s="15" t="s">
        <v>44</v>
      </c>
      <c r="C7" s="16"/>
      <c r="D7" s="18"/>
      <c r="E7" s="18"/>
      <c r="F7" s="18"/>
      <c r="G7" s="18"/>
      <c r="H7" s="10">
        <f t="shared" si="0"/>
        <v>300</v>
      </c>
      <c r="I7" s="10">
        <f t="shared" si="1"/>
        <v>300</v>
      </c>
      <c r="J7" s="10">
        <v>300</v>
      </c>
      <c r="K7" s="10">
        <v>0</v>
      </c>
      <c r="L7" s="10">
        <v>0</v>
      </c>
      <c r="M7" s="10">
        <v>0</v>
      </c>
      <c r="N7" s="10">
        <v>0</v>
      </c>
      <c r="O7" s="18">
        <v>663</v>
      </c>
      <c r="P7" s="18">
        <v>1657</v>
      </c>
      <c r="Q7" s="17"/>
    </row>
    <row r="8" s="1" customFormat="1" ht="58" customHeight="1" spans="1:17">
      <c r="A8" s="19">
        <v>1</v>
      </c>
      <c r="B8" s="19" t="s">
        <v>45</v>
      </c>
      <c r="C8" s="19" t="s">
        <v>20</v>
      </c>
      <c r="D8" s="19" t="s">
        <v>46</v>
      </c>
      <c r="E8" s="19" t="s">
        <v>47</v>
      </c>
      <c r="F8" s="19" t="s">
        <v>47</v>
      </c>
      <c r="G8" s="20" t="s">
        <v>48</v>
      </c>
      <c r="H8" s="21">
        <f t="shared" si="0"/>
        <v>300</v>
      </c>
      <c r="I8" s="21">
        <f t="shared" si="1"/>
        <v>300</v>
      </c>
      <c r="J8" s="64">
        <v>300</v>
      </c>
      <c r="K8" s="65"/>
      <c r="L8" s="65"/>
      <c r="M8" s="66"/>
      <c r="N8" s="66"/>
      <c r="O8" s="19">
        <v>663</v>
      </c>
      <c r="P8" s="19">
        <v>1657</v>
      </c>
      <c r="Q8" s="17" t="s">
        <v>49</v>
      </c>
    </row>
    <row r="9" s="3" customFormat="1" ht="39" customHeight="1" spans="1:17">
      <c r="A9" s="18" t="s">
        <v>21</v>
      </c>
      <c r="B9" s="22" t="s">
        <v>50</v>
      </c>
      <c r="C9" s="18"/>
      <c r="D9" s="18"/>
      <c r="E9" s="18"/>
      <c r="F9" s="18"/>
      <c r="G9" s="18"/>
      <c r="H9" s="10">
        <f t="shared" si="0"/>
        <v>722</v>
      </c>
      <c r="I9" s="10">
        <f t="shared" si="1"/>
        <v>202</v>
      </c>
      <c r="J9" s="10">
        <f>SUM(J10:J16)</f>
        <v>202</v>
      </c>
      <c r="K9" s="10">
        <v>0</v>
      </c>
      <c r="L9" s="10">
        <v>0</v>
      </c>
      <c r="M9" s="10">
        <v>0</v>
      </c>
      <c r="N9" s="10">
        <v>520</v>
      </c>
      <c r="O9" s="62">
        <v>1216</v>
      </c>
      <c r="P9" s="62">
        <v>3514</v>
      </c>
      <c r="Q9" s="18"/>
    </row>
    <row r="10" s="3" customFormat="1" ht="83" customHeight="1" spans="1:17">
      <c r="A10" s="23">
        <v>1</v>
      </c>
      <c r="B10" s="19" t="s">
        <v>18</v>
      </c>
      <c r="C10" s="24" t="s">
        <v>51</v>
      </c>
      <c r="D10" s="25" t="s">
        <v>52</v>
      </c>
      <c r="E10" s="24" t="s">
        <v>53</v>
      </c>
      <c r="F10" s="24" t="s">
        <v>54</v>
      </c>
      <c r="G10" s="24" t="s">
        <v>55</v>
      </c>
      <c r="H10" s="21">
        <f t="shared" si="0"/>
        <v>340</v>
      </c>
      <c r="I10" s="21">
        <f t="shared" si="1"/>
        <v>100</v>
      </c>
      <c r="J10" s="21">
        <v>100</v>
      </c>
      <c r="K10" s="21"/>
      <c r="L10" s="21"/>
      <c r="M10" s="21"/>
      <c r="N10" s="21">
        <v>240</v>
      </c>
      <c r="O10" s="67">
        <v>300</v>
      </c>
      <c r="P10" s="67">
        <v>755</v>
      </c>
      <c r="Q10" s="24" t="s">
        <v>53</v>
      </c>
    </row>
    <row r="11" s="3" customFormat="1" ht="33" customHeight="1" spans="1:17">
      <c r="A11" s="23">
        <v>2</v>
      </c>
      <c r="B11" s="19" t="s">
        <v>18</v>
      </c>
      <c r="C11" s="19" t="s">
        <v>56</v>
      </c>
      <c r="D11" s="26" t="s">
        <v>57</v>
      </c>
      <c r="E11" s="19" t="s">
        <v>58</v>
      </c>
      <c r="F11" s="19" t="s">
        <v>59</v>
      </c>
      <c r="G11" s="19" t="s">
        <v>60</v>
      </c>
      <c r="H11" s="21">
        <f t="shared" si="0"/>
        <v>12</v>
      </c>
      <c r="I11" s="21">
        <f t="shared" si="1"/>
        <v>12</v>
      </c>
      <c r="J11" s="66">
        <v>12</v>
      </c>
      <c r="K11" s="66"/>
      <c r="L11" s="66"/>
      <c r="M11" s="66"/>
      <c r="N11" s="66"/>
      <c r="O11" s="19">
        <v>33</v>
      </c>
      <c r="P11" s="19">
        <v>99</v>
      </c>
      <c r="Q11" s="17" t="s">
        <v>49</v>
      </c>
    </row>
    <row r="12" s="3" customFormat="1" ht="42" customHeight="1" spans="1:17">
      <c r="A12" s="23">
        <v>3</v>
      </c>
      <c r="B12" s="19" t="s">
        <v>18</v>
      </c>
      <c r="C12" s="27" t="s">
        <v>61</v>
      </c>
      <c r="D12" s="25" t="s">
        <v>62</v>
      </c>
      <c r="E12" s="24" t="s">
        <v>63</v>
      </c>
      <c r="F12" s="24" t="s">
        <v>64</v>
      </c>
      <c r="G12" s="24" t="s">
        <v>65</v>
      </c>
      <c r="H12" s="21">
        <f t="shared" si="0"/>
        <v>60</v>
      </c>
      <c r="I12" s="21">
        <f t="shared" si="1"/>
        <v>20</v>
      </c>
      <c r="J12" s="68">
        <v>20</v>
      </c>
      <c r="K12" s="68"/>
      <c r="L12" s="68"/>
      <c r="M12" s="68"/>
      <c r="N12" s="68">
        <v>40</v>
      </c>
      <c r="O12" s="24">
        <v>400</v>
      </c>
      <c r="P12" s="24">
        <v>1124</v>
      </c>
      <c r="Q12" s="17" t="s">
        <v>49</v>
      </c>
    </row>
    <row r="13" s="3" customFormat="1" ht="55" customHeight="1" spans="1:17">
      <c r="A13" s="23">
        <v>4</v>
      </c>
      <c r="B13" s="19" t="s">
        <v>18</v>
      </c>
      <c r="C13" s="25" t="s">
        <v>66</v>
      </c>
      <c r="D13" s="25" t="s">
        <v>67</v>
      </c>
      <c r="E13" s="24" t="s">
        <v>68</v>
      </c>
      <c r="F13" s="24" t="s">
        <v>69</v>
      </c>
      <c r="G13" s="24" t="s">
        <v>70</v>
      </c>
      <c r="H13" s="21">
        <f t="shared" si="0"/>
        <v>35</v>
      </c>
      <c r="I13" s="21">
        <v>10</v>
      </c>
      <c r="J13" s="68">
        <v>10</v>
      </c>
      <c r="K13" s="68"/>
      <c r="L13" s="68"/>
      <c r="M13" s="68"/>
      <c r="N13" s="68">
        <v>25</v>
      </c>
      <c r="O13" s="24">
        <v>30</v>
      </c>
      <c r="P13" s="24">
        <v>81</v>
      </c>
      <c r="Q13" s="17" t="s">
        <v>49</v>
      </c>
    </row>
    <row r="14" s="3" customFormat="1" ht="46" customHeight="1" spans="1:17">
      <c r="A14" s="23">
        <v>5</v>
      </c>
      <c r="B14" s="19" t="s">
        <v>18</v>
      </c>
      <c r="C14" s="28" t="s">
        <v>71</v>
      </c>
      <c r="D14" s="28" t="s">
        <v>72</v>
      </c>
      <c r="E14" s="29" t="s">
        <v>73</v>
      </c>
      <c r="F14" s="29" t="s">
        <v>74</v>
      </c>
      <c r="G14" s="29" t="s">
        <v>75</v>
      </c>
      <c r="H14" s="21">
        <f t="shared" si="0"/>
        <v>40</v>
      </c>
      <c r="I14" s="21">
        <f t="shared" ref="I14:I19" si="2">J14+K14+L14</f>
        <v>20</v>
      </c>
      <c r="J14" s="69">
        <v>20</v>
      </c>
      <c r="K14" s="69"/>
      <c r="L14" s="69"/>
      <c r="M14" s="69"/>
      <c r="N14" s="69">
        <v>20</v>
      </c>
      <c r="O14" s="29">
        <v>90</v>
      </c>
      <c r="P14" s="29">
        <v>278</v>
      </c>
      <c r="Q14" s="17" t="s">
        <v>49</v>
      </c>
    </row>
    <row r="15" s="3" customFormat="1" ht="51" customHeight="1" spans="1:17">
      <c r="A15" s="23">
        <v>6</v>
      </c>
      <c r="B15" s="19" t="s">
        <v>18</v>
      </c>
      <c r="C15" s="25" t="s">
        <v>76</v>
      </c>
      <c r="D15" s="25" t="s">
        <v>77</v>
      </c>
      <c r="E15" s="24" t="s">
        <v>78</v>
      </c>
      <c r="F15" s="24" t="s">
        <v>79</v>
      </c>
      <c r="G15" s="24" t="s">
        <v>80</v>
      </c>
      <c r="H15" s="21">
        <f t="shared" si="0"/>
        <v>60</v>
      </c>
      <c r="I15" s="21">
        <f t="shared" si="2"/>
        <v>20</v>
      </c>
      <c r="J15" s="68">
        <v>20</v>
      </c>
      <c r="K15" s="68"/>
      <c r="L15" s="68"/>
      <c r="M15" s="68"/>
      <c r="N15" s="68">
        <v>40</v>
      </c>
      <c r="O15" s="24">
        <v>32</v>
      </c>
      <c r="P15" s="24">
        <v>118</v>
      </c>
      <c r="Q15" s="17" t="s">
        <v>49</v>
      </c>
    </row>
    <row r="16" s="3" customFormat="1" ht="57" customHeight="1" spans="1:17">
      <c r="A16" s="23">
        <v>7</v>
      </c>
      <c r="B16" s="19" t="s">
        <v>18</v>
      </c>
      <c r="C16" s="30" t="s">
        <v>81</v>
      </c>
      <c r="D16" s="31" t="s">
        <v>82</v>
      </c>
      <c r="E16" s="30" t="s">
        <v>83</v>
      </c>
      <c r="F16" s="30" t="s">
        <v>84</v>
      </c>
      <c r="G16" s="30" t="s">
        <v>85</v>
      </c>
      <c r="H16" s="21">
        <f t="shared" si="0"/>
        <v>90</v>
      </c>
      <c r="I16" s="21">
        <f t="shared" si="2"/>
        <v>20</v>
      </c>
      <c r="J16" s="70">
        <v>20</v>
      </c>
      <c r="K16" s="70"/>
      <c r="L16" s="70"/>
      <c r="M16" s="70"/>
      <c r="N16" s="70">
        <v>70</v>
      </c>
      <c r="O16" s="30">
        <v>30</v>
      </c>
      <c r="P16" s="30">
        <v>60</v>
      </c>
      <c r="Q16" s="17" t="s">
        <v>49</v>
      </c>
    </row>
    <row r="17" s="1" customFormat="1" ht="42" customHeight="1" spans="1:17">
      <c r="A17" s="18" t="s">
        <v>23</v>
      </c>
      <c r="B17" s="22" t="s">
        <v>24</v>
      </c>
      <c r="C17" s="18"/>
      <c r="D17" s="31"/>
      <c r="E17" s="30"/>
      <c r="F17" s="30"/>
      <c r="G17" s="30"/>
      <c r="H17" s="10">
        <f t="shared" si="0"/>
        <v>2286</v>
      </c>
      <c r="I17" s="10">
        <f t="shared" si="2"/>
        <v>1891</v>
      </c>
      <c r="J17" s="10">
        <f>SUM(J18:J27)</f>
        <v>668</v>
      </c>
      <c r="K17" s="10">
        <f>SUM(K18:K27)</f>
        <v>310</v>
      </c>
      <c r="L17" s="10">
        <f>SUM(L18:L27)</f>
        <v>913</v>
      </c>
      <c r="M17" s="10">
        <v>235</v>
      </c>
      <c r="N17" s="10">
        <v>160</v>
      </c>
      <c r="O17" s="62">
        <v>461</v>
      </c>
      <c r="P17" s="62">
        <v>1154</v>
      </c>
      <c r="Q17" s="17"/>
    </row>
    <row r="18" s="3" customFormat="1" ht="58" customHeight="1" spans="1:17">
      <c r="A18" s="24">
        <v>1</v>
      </c>
      <c r="B18" s="19" t="s">
        <v>18</v>
      </c>
      <c r="C18" s="24" t="s">
        <v>86</v>
      </c>
      <c r="D18" s="25" t="s">
        <v>87</v>
      </c>
      <c r="E18" s="19" t="s">
        <v>88</v>
      </c>
      <c r="F18" s="19" t="s">
        <v>88</v>
      </c>
      <c r="G18" s="24" t="s">
        <v>89</v>
      </c>
      <c r="H18" s="21">
        <f t="shared" si="0"/>
        <v>395</v>
      </c>
      <c r="I18" s="21">
        <f t="shared" si="2"/>
        <v>270</v>
      </c>
      <c r="J18" s="32">
        <v>270</v>
      </c>
      <c r="K18" s="32"/>
      <c r="L18" s="32"/>
      <c r="M18" s="32">
        <v>125</v>
      </c>
      <c r="N18" s="32"/>
      <c r="O18" s="71"/>
      <c r="P18" s="71"/>
      <c r="Q18" s="23" t="s">
        <v>90</v>
      </c>
    </row>
    <row r="19" s="1" customFormat="1" ht="58" customHeight="1" spans="1:17">
      <c r="A19" s="24">
        <v>2</v>
      </c>
      <c r="B19" s="19" t="s">
        <v>45</v>
      </c>
      <c r="C19" s="28" t="s">
        <v>91</v>
      </c>
      <c r="D19" s="28" t="s">
        <v>92</v>
      </c>
      <c r="E19" s="29" t="s">
        <v>93</v>
      </c>
      <c r="F19" s="29" t="s">
        <v>93</v>
      </c>
      <c r="G19" s="29" t="s">
        <v>94</v>
      </c>
      <c r="H19" s="32">
        <f t="shared" si="0"/>
        <v>246</v>
      </c>
      <c r="I19" s="32">
        <f t="shared" si="2"/>
        <v>136</v>
      </c>
      <c r="J19" s="69">
        <v>136</v>
      </c>
      <c r="K19" s="69"/>
      <c r="L19" s="69"/>
      <c r="M19" s="69">
        <v>110</v>
      </c>
      <c r="O19" s="29">
        <v>40</v>
      </c>
      <c r="P19" s="29">
        <v>130</v>
      </c>
      <c r="Q19" s="23" t="s">
        <v>90</v>
      </c>
    </row>
    <row r="20" s="1" customFormat="1" ht="36" spans="1:17">
      <c r="A20" s="24">
        <v>3</v>
      </c>
      <c r="B20" s="19" t="s">
        <v>18</v>
      </c>
      <c r="C20" s="33" t="s">
        <v>95</v>
      </c>
      <c r="D20" s="34" t="s">
        <v>96</v>
      </c>
      <c r="E20" s="33" t="s">
        <v>97</v>
      </c>
      <c r="F20" s="33" t="s">
        <v>97</v>
      </c>
      <c r="G20" s="35" t="s">
        <v>98</v>
      </c>
      <c r="H20" s="21">
        <f t="shared" ref="H20:H51" si="3">I20+M20+N20</f>
        <v>80</v>
      </c>
      <c r="I20" s="21">
        <f t="shared" ref="I20:I51" si="4">J20+K20+L20</f>
        <v>40</v>
      </c>
      <c r="J20" s="72">
        <v>40</v>
      </c>
      <c r="K20" s="72"/>
      <c r="L20" s="72"/>
      <c r="M20" s="72"/>
      <c r="N20" s="72">
        <v>40</v>
      </c>
      <c r="O20" s="20">
        <v>5</v>
      </c>
      <c r="P20" s="20">
        <v>14</v>
      </c>
      <c r="Q20" s="17" t="s">
        <v>99</v>
      </c>
    </row>
    <row r="21" s="1" customFormat="1" ht="74" customHeight="1" spans="1:17">
      <c r="A21" s="24">
        <v>4</v>
      </c>
      <c r="B21" s="19" t="s">
        <v>18</v>
      </c>
      <c r="C21" s="20" t="s">
        <v>100</v>
      </c>
      <c r="D21" s="36" t="s">
        <v>101</v>
      </c>
      <c r="E21" s="20" t="s">
        <v>97</v>
      </c>
      <c r="F21" s="20" t="s">
        <v>97</v>
      </c>
      <c r="G21" s="20" t="s">
        <v>102</v>
      </c>
      <c r="H21" s="21">
        <f t="shared" si="3"/>
        <v>180</v>
      </c>
      <c r="I21" s="21">
        <f t="shared" si="4"/>
        <v>60</v>
      </c>
      <c r="J21" s="72">
        <v>60</v>
      </c>
      <c r="K21" s="72"/>
      <c r="L21" s="72"/>
      <c r="M21" s="72"/>
      <c r="N21" s="72">
        <v>120</v>
      </c>
      <c r="O21" s="20">
        <v>150</v>
      </c>
      <c r="P21" s="20">
        <v>350</v>
      </c>
      <c r="Q21" s="17" t="s">
        <v>49</v>
      </c>
    </row>
    <row r="22" s="1" customFormat="1" ht="56" customHeight="1" spans="1:17">
      <c r="A22" s="24">
        <v>5</v>
      </c>
      <c r="B22" s="19" t="s">
        <v>18</v>
      </c>
      <c r="C22" s="37" t="s">
        <v>103</v>
      </c>
      <c r="D22" s="36" t="s">
        <v>104</v>
      </c>
      <c r="E22" s="24" t="s">
        <v>69</v>
      </c>
      <c r="F22" s="24" t="s">
        <v>69</v>
      </c>
      <c r="G22" s="35" t="s">
        <v>105</v>
      </c>
      <c r="H22" s="21">
        <f t="shared" si="3"/>
        <v>40</v>
      </c>
      <c r="I22" s="21">
        <f t="shared" si="4"/>
        <v>40</v>
      </c>
      <c r="J22" s="64">
        <v>40</v>
      </c>
      <c r="K22" s="64"/>
      <c r="L22" s="64"/>
      <c r="M22" s="64"/>
      <c r="N22" s="64"/>
      <c r="O22" s="35">
        <v>41</v>
      </c>
      <c r="P22" s="35">
        <v>117</v>
      </c>
      <c r="Q22" s="17" t="s">
        <v>49</v>
      </c>
    </row>
    <row r="23" s="1" customFormat="1" ht="39" customHeight="1" spans="1:17">
      <c r="A23" s="24">
        <v>6</v>
      </c>
      <c r="B23" s="19" t="s">
        <v>18</v>
      </c>
      <c r="C23" s="37" t="s">
        <v>106</v>
      </c>
      <c r="D23" s="36" t="s">
        <v>107</v>
      </c>
      <c r="E23" s="24" t="s">
        <v>108</v>
      </c>
      <c r="F23" s="35" t="s">
        <v>108</v>
      </c>
      <c r="G23" s="24" t="s">
        <v>109</v>
      </c>
      <c r="H23" s="21">
        <f t="shared" si="3"/>
        <v>30</v>
      </c>
      <c r="I23" s="21">
        <f t="shared" si="4"/>
        <v>30</v>
      </c>
      <c r="J23" s="64">
        <v>30</v>
      </c>
      <c r="K23" s="64"/>
      <c r="L23" s="64"/>
      <c r="M23" s="64"/>
      <c r="N23" s="64"/>
      <c r="O23" s="35">
        <v>90</v>
      </c>
      <c r="P23" s="35">
        <v>161</v>
      </c>
      <c r="Q23" s="17" t="s">
        <v>49</v>
      </c>
    </row>
    <row r="24" s="1" customFormat="1" ht="37" customHeight="1" spans="1:17">
      <c r="A24" s="24">
        <v>7</v>
      </c>
      <c r="B24" s="19" t="s">
        <v>18</v>
      </c>
      <c r="C24" s="24" t="s">
        <v>110</v>
      </c>
      <c r="D24" s="25" t="s">
        <v>111</v>
      </c>
      <c r="E24" s="24" t="s">
        <v>112</v>
      </c>
      <c r="F24" s="24" t="s">
        <v>112</v>
      </c>
      <c r="G24" s="24" t="s">
        <v>113</v>
      </c>
      <c r="H24" s="21">
        <f t="shared" si="3"/>
        <v>35</v>
      </c>
      <c r="I24" s="21">
        <f t="shared" si="4"/>
        <v>35</v>
      </c>
      <c r="J24" s="68">
        <v>35</v>
      </c>
      <c r="K24" s="68"/>
      <c r="L24" s="68"/>
      <c r="M24" s="68"/>
      <c r="N24" s="68"/>
      <c r="O24" s="24">
        <v>105</v>
      </c>
      <c r="P24" s="24">
        <v>322</v>
      </c>
      <c r="Q24" s="17" t="s">
        <v>49</v>
      </c>
    </row>
    <row r="25" s="1" customFormat="1" ht="40" customHeight="1" spans="1:17">
      <c r="A25" s="24">
        <v>8</v>
      </c>
      <c r="B25" s="19" t="s">
        <v>18</v>
      </c>
      <c r="C25" s="30" t="s">
        <v>114</v>
      </c>
      <c r="D25" s="25" t="s">
        <v>115</v>
      </c>
      <c r="E25" s="30" t="s">
        <v>83</v>
      </c>
      <c r="F25" s="30" t="s">
        <v>84</v>
      </c>
      <c r="G25" s="30" t="s">
        <v>85</v>
      </c>
      <c r="H25" s="21">
        <f t="shared" si="3"/>
        <v>125</v>
      </c>
      <c r="I25" s="21">
        <f t="shared" si="4"/>
        <v>30</v>
      </c>
      <c r="J25" s="68">
        <v>17</v>
      </c>
      <c r="K25" s="68"/>
      <c r="L25" s="68">
        <v>13</v>
      </c>
      <c r="M25" s="68"/>
      <c r="N25" s="68">
        <v>95</v>
      </c>
      <c r="O25" s="30">
        <v>30</v>
      </c>
      <c r="P25" s="30">
        <v>60</v>
      </c>
      <c r="Q25" s="17" t="s">
        <v>49</v>
      </c>
    </row>
    <row r="26" s="1" customFormat="1" ht="65" customHeight="1" spans="1:17">
      <c r="A26" s="24">
        <v>9</v>
      </c>
      <c r="B26" s="19" t="s">
        <v>18</v>
      </c>
      <c r="C26" s="30" t="s">
        <v>116</v>
      </c>
      <c r="D26" s="25" t="s">
        <v>117</v>
      </c>
      <c r="E26" s="38" t="s">
        <v>118</v>
      </c>
      <c r="F26" s="30" t="s">
        <v>88</v>
      </c>
      <c r="G26" s="30" t="s">
        <v>119</v>
      </c>
      <c r="H26" s="21">
        <f t="shared" si="3"/>
        <v>750</v>
      </c>
      <c r="I26" s="21">
        <f t="shared" si="4"/>
        <v>750</v>
      </c>
      <c r="J26" s="68">
        <v>40</v>
      </c>
      <c r="K26" s="68">
        <v>310</v>
      </c>
      <c r="L26" s="68">
        <v>400</v>
      </c>
      <c r="M26" s="68"/>
      <c r="N26" s="68"/>
      <c r="O26" s="30"/>
      <c r="P26" s="30"/>
      <c r="Q26" s="30" t="s">
        <v>49</v>
      </c>
    </row>
    <row r="27" s="4" customFormat="1" ht="75" customHeight="1" spans="1:17">
      <c r="A27" s="24">
        <v>10</v>
      </c>
      <c r="B27" s="19" t="s">
        <v>18</v>
      </c>
      <c r="C27" s="24" t="s">
        <v>120</v>
      </c>
      <c r="D27" s="25" t="s">
        <v>121</v>
      </c>
      <c r="E27" s="24" t="s">
        <v>122</v>
      </c>
      <c r="F27" s="35" t="s">
        <v>69</v>
      </c>
      <c r="G27" s="35" t="s">
        <v>123</v>
      </c>
      <c r="H27" s="21">
        <f t="shared" si="3"/>
        <v>500</v>
      </c>
      <c r="I27" s="21">
        <f t="shared" si="4"/>
        <v>500</v>
      </c>
      <c r="J27" s="32"/>
      <c r="K27" s="32"/>
      <c r="L27" s="32">
        <v>500</v>
      </c>
      <c r="M27" s="10"/>
      <c r="N27" s="10"/>
      <c r="O27" s="67">
        <v>200</v>
      </c>
      <c r="P27" s="67">
        <v>550</v>
      </c>
      <c r="Q27" s="24" t="s">
        <v>124</v>
      </c>
    </row>
    <row r="28" s="4" customFormat="1" ht="51" customHeight="1" spans="1:17">
      <c r="A28" s="14" t="s">
        <v>25</v>
      </c>
      <c r="B28" s="39" t="s">
        <v>26</v>
      </c>
      <c r="C28" s="40"/>
      <c r="D28" s="40"/>
      <c r="E28" s="14"/>
      <c r="F28" s="18"/>
      <c r="G28" s="18"/>
      <c r="H28" s="10">
        <f t="shared" si="3"/>
        <v>1969</v>
      </c>
      <c r="I28" s="10">
        <f t="shared" si="4"/>
        <v>1924</v>
      </c>
      <c r="J28" s="10">
        <f>J29+J40</f>
        <v>514</v>
      </c>
      <c r="K28" s="10">
        <f>K29+K40</f>
        <v>778</v>
      </c>
      <c r="L28" s="10">
        <f>L29+L40</f>
        <v>632</v>
      </c>
      <c r="M28" s="10">
        <v>45</v>
      </c>
      <c r="N28" s="10">
        <v>0</v>
      </c>
      <c r="O28" s="62">
        <v>5470</v>
      </c>
      <c r="P28" s="62">
        <v>16578</v>
      </c>
      <c r="Q28" s="18"/>
    </row>
    <row r="29" s="4" customFormat="1" ht="51" customHeight="1" spans="1:17">
      <c r="A29" s="14" t="s">
        <v>19</v>
      </c>
      <c r="B29" s="41" t="s">
        <v>125</v>
      </c>
      <c r="C29" s="42"/>
      <c r="D29" s="40"/>
      <c r="E29" s="14"/>
      <c r="F29" s="18"/>
      <c r="G29" s="18"/>
      <c r="H29" s="10">
        <f t="shared" si="3"/>
        <v>1137</v>
      </c>
      <c r="I29" s="10">
        <f t="shared" si="4"/>
        <v>1092</v>
      </c>
      <c r="J29" s="10">
        <f>SUM(J30:J39)</f>
        <v>0</v>
      </c>
      <c r="K29" s="10">
        <f>SUM(K30:K39)</f>
        <v>460</v>
      </c>
      <c r="L29" s="10">
        <f>SUM(L30:L39)</f>
        <v>632</v>
      </c>
      <c r="M29" s="10">
        <v>45</v>
      </c>
      <c r="N29" s="10">
        <v>0</v>
      </c>
      <c r="O29" s="62">
        <v>3177</v>
      </c>
      <c r="P29" s="62">
        <v>9048</v>
      </c>
      <c r="Q29" s="18"/>
    </row>
    <row r="30" s="4" customFormat="1" ht="39" customHeight="1" spans="1:17">
      <c r="A30" s="23">
        <v>1</v>
      </c>
      <c r="B30" s="19" t="s">
        <v>26</v>
      </c>
      <c r="C30" s="19" t="s">
        <v>126</v>
      </c>
      <c r="D30" s="19" t="s">
        <v>127</v>
      </c>
      <c r="E30" s="19" t="s">
        <v>93</v>
      </c>
      <c r="F30" s="19" t="s">
        <v>93</v>
      </c>
      <c r="G30" s="19" t="s">
        <v>128</v>
      </c>
      <c r="H30" s="21">
        <f t="shared" si="3"/>
        <v>75</v>
      </c>
      <c r="I30" s="21">
        <f t="shared" si="4"/>
        <v>75</v>
      </c>
      <c r="J30" s="66"/>
      <c r="K30" s="66">
        <v>75</v>
      </c>
      <c r="L30" s="66"/>
      <c r="M30" s="66"/>
      <c r="N30" s="19"/>
      <c r="O30" s="19">
        <v>1589</v>
      </c>
      <c r="P30" s="19">
        <v>4285</v>
      </c>
      <c r="Q30" s="23" t="s">
        <v>99</v>
      </c>
    </row>
    <row r="31" s="1" customFormat="1" ht="42" customHeight="1" spans="1:17">
      <c r="A31" s="23">
        <v>2</v>
      </c>
      <c r="B31" s="24" t="s">
        <v>26</v>
      </c>
      <c r="C31" s="24" t="s">
        <v>129</v>
      </c>
      <c r="D31" s="25" t="s">
        <v>130</v>
      </c>
      <c r="E31" s="24" t="s">
        <v>131</v>
      </c>
      <c r="F31" s="24" t="s">
        <v>131</v>
      </c>
      <c r="G31" s="24" t="s">
        <v>132</v>
      </c>
      <c r="H31" s="21">
        <f t="shared" si="3"/>
        <v>60</v>
      </c>
      <c r="I31" s="21">
        <f t="shared" si="4"/>
        <v>60</v>
      </c>
      <c r="J31" s="68"/>
      <c r="K31" s="68">
        <v>60</v>
      </c>
      <c r="L31" s="68"/>
      <c r="M31" s="68"/>
      <c r="N31" s="68"/>
      <c r="O31" s="24">
        <v>80</v>
      </c>
      <c r="P31" s="24">
        <v>320</v>
      </c>
      <c r="Q31" s="17" t="s">
        <v>133</v>
      </c>
    </row>
    <row r="32" s="1" customFormat="1" ht="62" customHeight="1" spans="1:17">
      <c r="A32" s="23">
        <v>3</v>
      </c>
      <c r="B32" s="19" t="s">
        <v>26</v>
      </c>
      <c r="C32" s="33" t="s">
        <v>134</v>
      </c>
      <c r="D32" s="43" t="s">
        <v>135</v>
      </c>
      <c r="E32" s="33" t="s">
        <v>97</v>
      </c>
      <c r="F32" s="33" t="s">
        <v>97</v>
      </c>
      <c r="G32" s="35" t="s">
        <v>136</v>
      </c>
      <c r="H32" s="21">
        <f t="shared" si="3"/>
        <v>90</v>
      </c>
      <c r="I32" s="21">
        <f t="shared" si="4"/>
        <v>45</v>
      </c>
      <c r="J32" s="72"/>
      <c r="K32" s="72">
        <v>45</v>
      </c>
      <c r="L32" s="72"/>
      <c r="M32" s="72">
        <v>45</v>
      </c>
      <c r="N32" s="72"/>
      <c r="O32" s="35">
        <v>369</v>
      </c>
      <c r="P32" s="73">
        <v>1096</v>
      </c>
      <c r="Q32" s="17" t="s">
        <v>90</v>
      </c>
    </row>
    <row r="33" s="1" customFormat="1" ht="45" customHeight="1" spans="1:17">
      <c r="A33" s="23">
        <v>4</v>
      </c>
      <c r="B33" s="19" t="s">
        <v>26</v>
      </c>
      <c r="C33" s="20" t="s">
        <v>137</v>
      </c>
      <c r="D33" s="25" t="s">
        <v>138</v>
      </c>
      <c r="E33" s="35" t="s">
        <v>108</v>
      </c>
      <c r="F33" s="35" t="s">
        <v>108</v>
      </c>
      <c r="G33" s="24" t="s">
        <v>109</v>
      </c>
      <c r="H33" s="21">
        <f t="shared" si="3"/>
        <v>70</v>
      </c>
      <c r="I33" s="21">
        <f t="shared" si="4"/>
        <v>70</v>
      </c>
      <c r="J33" s="68"/>
      <c r="K33" s="68">
        <v>70</v>
      </c>
      <c r="L33" s="68"/>
      <c r="M33" s="68"/>
      <c r="N33" s="68"/>
      <c r="O33" s="24">
        <v>31</v>
      </c>
      <c r="P33" s="24">
        <v>170</v>
      </c>
      <c r="Q33" s="17" t="s">
        <v>90</v>
      </c>
    </row>
    <row r="34" s="1" customFormat="1" ht="65" customHeight="1" spans="1:17">
      <c r="A34" s="23">
        <v>5</v>
      </c>
      <c r="B34" s="19" t="s">
        <v>26</v>
      </c>
      <c r="C34" s="24" t="s">
        <v>139</v>
      </c>
      <c r="D34" s="25" t="s">
        <v>140</v>
      </c>
      <c r="E34" s="24" t="s">
        <v>69</v>
      </c>
      <c r="F34" s="24" t="s">
        <v>69</v>
      </c>
      <c r="G34" s="24" t="s">
        <v>105</v>
      </c>
      <c r="H34" s="21">
        <f t="shared" si="3"/>
        <v>50</v>
      </c>
      <c r="I34" s="21">
        <f t="shared" si="4"/>
        <v>50</v>
      </c>
      <c r="J34" s="68"/>
      <c r="K34" s="68">
        <v>50</v>
      </c>
      <c r="L34" s="68"/>
      <c r="M34" s="24"/>
      <c r="N34" s="24"/>
      <c r="O34" s="24">
        <v>50</v>
      </c>
      <c r="P34" s="24">
        <v>105</v>
      </c>
      <c r="Q34" s="17" t="s">
        <v>49</v>
      </c>
    </row>
    <row r="35" s="1" customFormat="1" ht="58" customHeight="1" spans="1:17">
      <c r="A35" s="23">
        <v>6</v>
      </c>
      <c r="B35" s="19" t="s">
        <v>26</v>
      </c>
      <c r="C35" s="44" t="s">
        <v>141</v>
      </c>
      <c r="D35" s="25" t="s">
        <v>142</v>
      </c>
      <c r="E35" s="24" t="s">
        <v>84</v>
      </c>
      <c r="F35" s="24" t="s">
        <v>84</v>
      </c>
      <c r="G35" s="24" t="s">
        <v>143</v>
      </c>
      <c r="H35" s="21">
        <f t="shared" si="3"/>
        <v>15</v>
      </c>
      <c r="I35" s="21">
        <f t="shared" si="4"/>
        <v>15</v>
      </c>
      <c r="J35" s="68"/>
      <c r="K35" s="68">
        <v>15</v>
      </c>
      <c r="L35" s="68"/>
      <c r="M35" s="24"/>
      <c r="N35" s="24"/>
      <c r="O35" s="24">
        <v>22</v>
      </c>
      <c r="P35" s="24">
        <v>65</v>
      </c>
      <c r="Q35" s="17" t="s">
        <v>99</v>
      </c>
    </row>
    <row r="36" s="1" customFormat="1" ht="56" customHeight="1" spans="1:17">
      <c r="A36" s="23">
        <v>7</v>
      </c>
      <c r="B36" s="37" t="s">
        <v>26</v>
      </c>
      <c r="C36" s="37" t="s">
        <v>144</v>
      </c>
      <c r="D36" s="45" t="s">
        <v>145</v>
      </c>
      <c r="E36" s="37" t="s">
        <v>84</v>
      </c>
      <c r="F36" s="37" t="s">
        <v>84</v>
      </c>
      <c r="G36" s="37" t="s">
        <v>146</v>
      </c>
      <c r="H36" s="21">
        <f t="shared" si="3"/>
        <v>105</v>
      </c>
      <c r="I36" s="21">
        <f t="shared" si="4"/>
        <v>105</v>
      </c>
      <c r="J36" s="68"/>
      <c r="K36" s="32">
        <v>105</v>
      </c>
      <c r="L36" s="32"/>
      <c r="M36" s="24"/>
      <c r="N36" s="24"/>
      <c r="O36" s="37">
        <v>771</v>
      </c>
      <c r="P36" s="37">
        <v>2182</v>
      </c>
      <c r="Q36" s="17" t="s">
        <v>90</v>
      </c>
    </row>
    <row r="37" s="1" customFormat="1" ht="62" customHeight="1" spans="1:17">
      <c r="A37" s="23">
        <v>8</v>
      </c>
      <c r="B37" s="37" t="s">
        <v>26</v>
      </c>
      <c r="C37" s="37" t="s">
        <v>147</v>
      </c>
      <c r="D37" s="45" t="s">
        <v>148</v>
      </c>
      <c r="E37" s="37" t="s">
        <v>84</v>
      </c>
      <c r="F37" s="37" t="s">
        <v>84</v>
      </c>
      <c r="G37" s="37" t="s">
        <v>149</v>
      </c>
      <c r="H37" s="21">
        <f t="shared" si="3"/>
        <v>75</v>
      </c>
      <c r="I37" s="21">
        <f t="shared" si="4"/>
        <v>25</v>
      </c>
      <c r="J37" s="68"/>
      <c r="K37" s="32">
        <v>25</v>
      </c>
      <c r="L37" s="32"/>
      <c r="M37" s="24">
        <v>50</v>
      </c>
      <c r="N37" s="24"/>
      <c r="O37" s="37">
        <v>87</v>
      </c>
      <c r="P37" s="37">
        <v>289</v>
      </c>
      <c r="Q37" s="17" t="s">
        <v>90</v>
      </c>
    </row>
    <row r="38" s="1" customFormat="1" ht="60" customHeight="1" spans="1:17">
      <c r="A38" s="23">
        <v>9</v>
      </c>
      <c r="B38" s="37" t="s">
        <v>26</v>
      </c>
      <c r="C38" s="37" t="s">
        <v>150</v>
      </c>
      <c r="D38" s="45" t="s">
        <v>151</v>
      </c>
      <c r="E38" s="37" t="s">
        <v>84</v>
      </c>
      <c r="F38" s="37" t="s">
        <v>84</v>
      </c>
      <c r="G38" s="37" t="s">
        <v>143</v>
      </c>
      <c r="H38" s="21">
        <f t="shared" si="3"/>
        <v>15</v>
      </c>
      <c r="I38" s="21">
        <f t="shared" si="4"/>
        <v>15</v>
      </c>
      <c r="J38" s="68"/>
      <c r="K38" s="32">
        <v>15</v>
      </c>
      <c r="L38" s="32"/>
      <c r="M38" s="24"/>
      <c r="N38" s="24"/>
      <c r="O38" s="37">
        <v>178</v>
      </c>
      <c r="P38" s="37">
        <v>536</v>
      </c>
      <c r="Q38" s="17" t="s">
        <v>90</v>
      </c>
    </row>
    <row r="39" s="1" customFormat="1" ht="60" customHeight="1" spans="1:17">
      <c r="A39" s="23">
        <v>10</v>
      </c>
      <c r="B39" s="46" t="s">
        <v>26</v>
      </c>
      <c r="C39" s="19" t="s">
        <v>152</v>
      </c>
      <c r="D39" s="45" t="s">
        <v>153</v>
      </c>
      <c r="E39" s="37" t="s">
        <v>90</v>
      </c>
      <c r="F39" s="37" t="s">
        <v>93</v>
      </c>
      <c r="G39" s="37" t="s">
        <v>154</v>
      </c>
      <c r="H39" s="47">
        <v>632</v>
      </c>
      <c r="I39" s="21">
        <v>632</v>
      </c>
      <c r="J39" s="68"/>
      <c r="K39" s="32"/>
      <c r="L39" s="32">
        <v>632</v>
      </c>
      <c r="M39" s="24"/>
      <c r="N39" s="24"/>
      <c r="O39" s="37"/>
      <c r="P39" s="37"/>
      <c r="Q39" s="17" t="s">
        <v>90</v>
      </c>
    </row>
    <row r="40" s="1" customFormat="1" ht="45" customHeight="1" spans="1:17">
      <c r="A40" s="48" t="s">
        <v>21</v>
      </c>
      <c r="B40" s="49" t="s">
        <v>155</v>
      </c>
      <c r="C40" s="50"/>
      <c r="D40" s="25"/>
      <c r="E40" s="35"/>
      <c r="F40" s="35"/>
      <c r="G40" s="24"/>
      <c r="H40" s="10">
        <f t="shared" ref="H40:H43" si="5">I40+M40+N40</f>
        <v>832</v>
      </c>
      <c r="I40" s="10">
        <f t="shared" ref="I40:I43" si="6">J40+K40+L40</f>
        <v>832</v>
      </c>
      <c r="J40" s="74">
        <f>SUM(J41:J43)</f>
        <v>514</v>
      </c>
      <c r="K40" s="74">
        <f>SUM(K41:K43)</f>
        <v>318</v>
      </c>
      <c r="L40" s="74">
        <f>SUM(L41:L43)</f>
        <v>0</v>
      </c>
      <c r="M40" s="74">
        <f t="shared" ref="J40:P40" si="7">M41</f>
        <v>0</v>
      </c>
      <c r="N40" s="74">
        <f t="shared" si="7"/>
        <v>0</v>
      </c>
      <c r="O40" s="74">
        <f t="shared" si="7"/>
        <v>310</v>
      </c>
      <c r="P40" s="74">
        <f t="shared" si="7"/>
        <v>985</v>
      </c>
      <c r="Q40" s="17"/>
    </row>
    <row r="41" customFormat="1" ht="93" customHeight="1" spans="1:17">
      <c r="A41" s="17">
        <v>1</v>
      </c>
      <c r="B41" s="19" t="s">
        <v>26</v>
      </c>
      <c r="C41" s="19" t="s">
        <v>156</v>
      </c>
      <c r="D41" s="25" t="s">
        <v>157</v>
      </c>
      <c r="E41" s="24" t="s">
        <v>64</v>
      </c>
      <c r="F41" s="24" t="s">
        <v>64</v>
      </c>
      <c r="G41" s="24" t="s">
        <v>158</v>
      </c>
      <c r="H41" s="21">
        <f t="shared" si="5"/>
        <v>200</v>
      </c>
      <c r="I41" s="21">
        <f t="shared" si="6"/>
        <v>200</v>
      </c>
      <c r="J41" s="68"/>
      <c r="K41" s="68">
        <v>200</v>
      </c>
      <c r="L41" s="68"/>
      <c r="M41" s="68"/>
      <c r="N41" s="68"/>
      <c r="O41" s="24">
        <v>310</v>
      </c>
      <c r="P41" s="24">
        <v>985</v>
      </c>
      <c r="Q41" s="17" t="s">
        <v>49</v>
      </c>
    </row>
    <row r="42" customFormat="1" ht="162" customHeight="1" spans="1:17">
      <c r="A42" s="17">
        <v>2</v>
      </c>
      <c r="B42" s="24" t="s">
        <v>26</v>
      </c>
      <c r="C42" s="25" t="s">
        <v>159</v>
      </c>
      <c r="D42" s="25" t="s">
        <v>160</v>
      </c>
      <c r="E42" s="35" t="s">
        <v>49</v>
      </c>
      <c r="F42" s="24" t="s">
        <v>161</v>
      </c>
      <c r="G42" s="20" t="s">
        <v>162</v>
      </c>
      <c r="H42" s="21">
        <f t="shared" si="5"/>
        <v>572</v>
      </c>
      <c r="I42" s="21">
        <f t="shared" si="6"/>
        <v>572</v>
      </c>
      <c r="J42" s="68">
        <v>454</v>
      </c>
      <c r="K42" s="68">
        <v>118</v>
      </c>
      <c r="L42" s="68"/>
      <c r="M42" s="68"/>
      <c r="N42" s="68"/>
      <c r="O42" s="24">
        <v>1983</v>
      </c>
      <c r="P42" s="24">
        <v>6545</v>
      </c>
      <c r="Q42" s="17" t="s">
        <v>49</v>
      </c>
    </row>
    <row r="43" customFormat="1" ht="92" customHeight="1" spans="1:17">
      <c r="A43" s="17">
        <v>3</v>
      </c>
      <c r="B43" s="19" t="s">
        <v>26</v>
      </c>
      <c r="C43" s="25" t="s">
        <v>163</v>
      </c>
      <c r="D43" s="31" t="s">
        <v>164</v>
      </c>
      <c r="E43" s="30" t="s">
        <v>49</v>
      </c>
      <c r="F43" s="30" t="s">
        <v>165</v>
      </c>
      <c r="G43" s="30" t="s">
        <v>166</v>
      </c>
      <c r="H43" s="21">
        <f t="shared" si="5"/>
        <v>60</v>
      </c>
      <c r="I43" s="21">
        <f t="shared" si="6"/>
        <v>60</v>
      </c>
      <c r="J43" s="70">
        <v>60</v>
      </c>
      <c r="K43" s="68"/>
      <c r="L43" s="68"/>
      <c r="M43" s="68"/>
      <c r="N43" s="68"/>
      <c r="O43" s="24"/>
      <c r="P43" s="24"/>
      <c r="Q43" s="17" t="s">
        <v>49</v>
      </c>
    </row>
    <row r="44" s="1" customFormat="1" ht="57" customHeight="1" spans="1:17">
      <c r="A44" s="51" t="s">
        <v>27</v>
      </c>
      <c r="B44" s="52" t="s">
        <v>167</v>
      </c>
      <c r="C44" s="53"/>
      <c r="D44" s="54"/>
      <c r="E44" s="55"/>
      <c r="F44" s="17"/>
      <c r="G44" s="17"/>
      <c r="H44" s="10">
        <f t="shared" ref="H44:H49" si="8">I44+M44+N44</f>
        <v>9635</v>
      </c>
      <c r="I44" s="10">
        <f t="shared" ref="I44:I49" si="9">J44+K44+L44</f>
        <v>4585</v>
      </c>
      <c r="J44" s="75">
        <f>SUM(J45:J50)</f>
        <v>350</v>
      </c>
      <c r="K44" s="75">
        <f>SUM(K45:K50)</f>
        <v>3620</v>
      </c>
      <c r="L44" s="75">
        <f>SUM(L45:L50)</f>
        <v>615</v>
      </c>
      <c r="M44" s="75">
        <v>90</v>
      </c>
      <c r="N44" s="75">
        <v>4960</v>
      </c>
      <c r="O44" s="18">
        <v>1462</v>
      </c>
      <c r="P44" s="18">
        <v>5687</v>
      </c>
      <c r="Q44" s="17"/>
    </row>
    <row r="45" s="1" customFormat="1" ht="97" customHeight="1" spans="1:17">
      <c r="A45" s="35">
        <v>1</v>
      </c>
      <c r="B45" s="24" t="s">
        <v>168</v>
      </c>
      <c r="C45" s="38" t="s">
        <v>169</v>
      </c>
      <c r="D45" s="38" t="s">
        <v>170</v>
      </c>
      <c r="E45" s="38" t="s">
        <v>118</v>
      </c>
      <c r="F45" s="35" t="s">
        <v>88</v>
      </c>
      <c r="G45" s="35" t="s">
        <v>119</v>
      </c>
      <c r="H45" s="21">
        <f t="shared" si="8"/>
        <v>6000</v>
      </c>
      <c r="I45" s="21">
        <f t="shared" si="9"/>
        <v>2215</v>
      </c>
      <c r="J45" s="64"/>
      <c r="K45" s="64">
        <v>1600</v>
      </c>
      <c r="L45" s="64">
        <v>615</v>
      </c>
      <c r="M45" s="64"/>
      <c r="N45" s="64">
        <v>3785</v>
      </c>
      <c r="O45" s="35">
        <v>60</v>
      </c>
      <c r="P45" s="35">
        <v>162</v>
      </c>
      <c r="Q45" s="61" t="s">
        <v>171</v>
      </c>
    </row>
    <row r="46" s="3" customFormat="1" ht="42" customHeight="1" spans="1:17">
      <c r="A46" s="35">
        <v>2</v>
      </c>
      <c r="B46" s="56" t="s">
        <v>172</v>
      </c>
      <c r="C46" s="56" t="s">
        <v>173</v>
      </c>
      <c r="D46" s="57" t="s">
        <v>174</v>
      </c>
      <c r="E46" s="58" t="s">
        <v>112</v>
      </c>
      <c r="F46" s="37" t="s">
        <v>112</v>
      </c>
      <c r="G46" s="58" t="s">
        <v>175</v>
      </c>
      <c r="H46" s="21">
        <f t="shared" si="8"/>
        <v>160</v>
      </c>
      <c r="I46" s="21">
        <f t="shared" si="9"/>
        <v>160</v>
      </c>
      <c r="J46" s="76"/>
      <c r="K46" s="76">
        <v>160</v>
      </c>
      <c r="L46" s="76"/>
      <c r="M46" s="76"/>
      <c r="N46" s="76"/>
      <c r="O46" s="77">
        <v>200</v>
      </c>
      <c r="P46" s="77">
        <v>780</v>
      </c>
      <c r="Q46" s="23" t="s">
        <v>133</v>
      </c>
    </row>
    <row r="47" s="3" customFormat="1" ht="65" customHeight="1" spans="1:17">
      <c r="A47" s="35">
        <v>3</v>
      </c>
      <c r="B47" s="56" t="s">
        <v>172</v>
      </c>
      <c r="C47" s="56" t="s">
        <v>176</v>
      </c>
      <c r="D47" s="36" t="s">
        <v>177</v>
      </c>
      <c r="E47" s="37" t="s">
        <v>131</v>
      </c>
      <c r="F47" s="37" t="s">
        <v>131</v>
      </c>
      <c r="G47" s="37" t="s">
        <v>178</v>
      </c>
      <c r="H47" s="21">
        <f t="shared" si="8"/>
        <v>330</v>
      </c>
      <c r="I47" s="21">
        <f t="shared" si="9"/>
        <v>240</v>
      </c>
      <c r="J47" s="76"/>
      <c r="K47" s="76">
        <v>240</v>
      </c>
      <c r="L47" s="76"/>
      <c r="M47" s="76">
        <v>90</v>
      </c>
      <c r="N47" s="76"/>
      <c r="O47" s="78">
        <v>158</v>
      </c>
      <c r="P47" s="78">
        <v>504</v>
      </c>
      <c r="Q47" s="23" t="s">
        <v>133</v>
      </c>
    </row>
    <row r="48" s="3" customFormat="1" ht="119" customHeight="1" spans="1:17">
      <c r="A48" s="35">
        <v>4</v>
      </c>
      <c r="B48" s="56" t="s">
        <v>179</v>
      </c>
      <c r="C48" s="34" t="s">
        <v>180</v>
      </c>
      <c r="D48" s="36" t="s">
        <v>181</v>
      </c>
      <c r="E48" s="37" t="s">
        <v>124</v>
      </c>
      <c r="F48" s="37" t="s">
        <v>88</v>
      </c>
      <c r="G48" s="37" t="s">
        <v>182</v>
      </c>
      <c r="H48" s="21">
        <f t="shared" si="8"/>
        <v>1600</v>
      </c>
      <c r="I48" s="21">
        <f t="shared" si="9"/>
        <v>640</v>
      </c>
      <c r="J48" s="76">
        <v>20</v>
      </c>
      <c r="K48" s="76">
        <v>620</v>
      </c>
      <c r="L48" s="76"/>
      <c r="M48" s="76"/>
      <c r="N48" s="76">
        <v>960</v>
      </c>
      <c r="O48" s="79">
        <v>844</v>
      </c>
      <c r="P48" s="79">
        <v>3441</v>
      </c>
      <c r="Q48" s="23" t="s">
        <v>133</v>
      </c>
    </row>
    <row r="49" s="3" customFormat="1" ht="98" customHeight="1" spans="1:17">
      <c r="A49" s="35">
        <v>5</v>
      </c>
      <c r="B49" s="56" t="s">
        <v>172</v>
      </c>
      <c r="C49" s="25" t="s">
        <v>183</v>
      </c>
      <c r="D49" s="25" t="s">
        <v>184</v>
      </c>
      <c r="E49" s="24" t="s">
        <v>84</v>
      </c>
      <c r="F49" s="24" t="s">
        <v>84</v>
      </c>
      <c r="G49" s="24" t="s">
        <v>185</v>
      </c>
      <c r="H49" s="21">
        <f t="shared" si="8"/>
        <v>330</v>
      </c>
      <c r="I49" s="21">
        <f t="shared" si="9"/>
        <v>330</v>
      </c>
      <c r="J49" s="68">
        <v>330</v>
      </c>
      <c r="K49" s="68"/>
      <c r="L49" s="68"/>
      <c r="M49" s="68"/>
      <c r="N49" s="68"/>
      <c r="O49" s="24">
        <v>200</v>
      </c>
      <c r="P49" s="24">
        <v>800</v>
      </c>
      <c r="Q49" s="23" t="s">
        <v>133</v>
      </c>
    </row>
    <row r="50" s="3" customFormat="1" ht="98" customHeight="1" spans="1:17">
      <c r="A50" s="59">
        <v>6</v>
      </c>
      <c r="B50" s="59" t="s">
        <v>186</v>
      </c>
      <c r="C50" s="59"/>
      <c r="D50" s="25" t="s">
        <v>187</v>
      </c>
      <c r="E50" s="59" t="s">
        <v>188</v>
      </c>
      <c r="F50" s="59" t="s">
        <v>189</v>
      </c>
      <c r="G50" s="24"/>
      <c r="H50" s="21">
        <v>1000</v>
      </c>
      <c r="I50" s="21">
        <v>1000</v>
      </c>
      <c r="J50" s="68"/>
      <c r="K50" s="68">
        <v>1000</v>
      </c>
      <c r="L50" s="68"/>
      <c r="M50" s="68"/>
      <c r="N50" s="68"/>
      <c r="O50" s="24"/>
      <c r="P50" s="24"/>
      <c r="Q50" s="23" t="s">
        <v>190</v>
      </c>
    </row>
    <row r="51" s="1" customFormat="1" ht="42" customHeight="1" spans="1:17">
      <c r="A51" s="53" t="s">
        <v>191</v>
      </c>
      <c r="B51" s="52" t="s">
        <v>192</v>
      </c>
      <c r="C51" s="52"/>
      <c r="D51" s="17"/>
      <c r="E51" s="17"/>
      <c r="F51" s="17"/>
      <c r="G51" s="17"/>
      <c r="H51" s="10">
        <f>I51+M51+N51</f>
        <v>582</v>
      </c>
      <c r="I51" s="10">
        <f>J51+K51+L51</f>
        <v>582</v>
      </c>
      <c r="J51" s="80">
        <f>SUM(J52:J53)</f>
        <v>489</v>
      </c>
      <c r="K51" s="80">
        <f>SUM(K52:K53)</f>
        <v>93</v>
      </c>
      <c r="L51" s="80">
        <f>SUM(L52:L53)</f>
        <v>0</v>
      </c>
      <c r="M51" s="80">
        <f>SUM(M52:M53)</f>
        <v>0</v>
      </c>
      <c r="N51" s="80">
        <f>SUM(N52:N53)</f>
        <v>0</v>
      </c>
      <c r="O51" s="17"/>
      <c r="P51" s="17"/>
      <c r="Q51" s="17"/>
    </row>
    <row r="52" s="1" customFormat="1" ht="31" customHeight="1" spans="1:17">
      <c r="A52" s="17">
        <v>1</v>
      </c>
      <c r="B52" s="24" t="s">
        <v>193</v>
      </c>
      <c r="C52" s="17" t="s">
        <v>194</v>
      </c>
      <c r="D52" s="35" t="s">
        <v>195</v>
      </c>
      <c r="E52" s="60" t="s">
        <v>196</v>
      </c>
      <c r="F52" s="24" t="s">
        <v>189</v>
      </c>
      <c r="G52" s="17"/>
      <c r="H52" s="21">
        <f>I52+M52+N52</f>
        <v>472</v>
      </c>
      <c r="I52" s="21">
        <f>J52+K52+L52</f>
        <v>472</v>
      </c>
      <c r="J52" s="81">
        <v>419</v>
      </c>
      <c r="K52" s="81">
        <v>53</v>
      </c>
      <c r="L52" s="81"/>
      <c r="M52" s="81"/>
      <c r="N52" s="81"/>
      <c r="O52" s="17"/>
      <c r="P52" s="17"/>
      <c r="Q52" s="17" t="s">
        <v>196</v>
      </c>
    </row>
    <row r="53" s="1" customFormat="1" ht="31" customHeight="1" spans="1:17">
      <c r="A53" s="17">
        <v>2</v>
      </c>
      <c r="B53" s="24" t="s">
        <v>186</v>
      </c>
      <c r="C53" s="61" t="s">
        <v>197</v>
      </c>
      <c r="D53" s="24" t="s">
        <v>197</v>
      </c>
      <c r="E53" s="60" t="s">
        <v>196</v>
      </c>
      <c r="F53" s="24" t="s">
        <v>189</v>
      </c>
      <c r="G53" s="17"/>
      <c r="H53" s="21">
        <f>I53+M53+N53</f>
        <v>110</v>
      </c>
      <c r="I53" s="21">
        <f>J53+K53+L53</f>
        <v>110</v>
      </c>
      <c r="J53" s="81">
        <v>70</v>
      </c>
      <c r="K53" s="81">
        <v>40</v>
      </c>
      <c r="L53" s="81"/>
      <c r="M53" s="81"/>
      <c r="N53" s="81"/>
      <c r="O53" s="17"/>
      <c r="P53" s="17"/>
      <c r="Q53" s="17" t="s">
        <v>196</v>
      </c>
    </row>
  </sheetData>
  <mergeCells count="24">
    <mergeCell ref="A1:Q1"/>
    <mergeCell ref="H2:N2"/>
    <mergeCell ref="I3:K3"/>
    <mergeCell ref="B5:G5"/>
    <mergeCell ref="B6:C6"/>
    <mergeCell ref="B7:C7"/>
    <mergeCell ref="B9:C9"/>
    <mergeCell ref="B17:C17"/>
    <mergeCell ref="B28:C28"/>
    <mergeCell ref="B29:C29"/>
    <mergeCell ref="B40:C40"/>
    <mergeCell ref="B44:C44"/>
    <mergeCell ref="B51:C51"/>
    <mergeCell ref="A2:A4"/>
    <mergeCell ref="B2:B4"/>
    <mergeCell ref="C2:C4"/>
    <mergeCell ref="D2:D4"/>
    <mergeCell ref="E2:E4"/>
    <mergeCell ref="H3:H4"/>
    <mergeCell ref="M3:M4"/>
    <mergeCell ref="N3:N4"/>
    <mergeCell ref="Q2:Q4"/>
    <mergeCell ref="F2:G3"/>
    <mergeCell ref="O2:P3"/>
  </mergeCells>
  <conditionalFormatting sqref="C23">
    <cfRule type="duplicateValues" dxfId="0" priority="1"/>
  </conditionalFormatting>
  <pageMargins left="0.751388888888889" right="0.751388888888889" top="1" bottom="1" header="0.5" footer="0.5"/>
  <pageSetup paperSize="8" scale="95" fitToHeight="0" orientation="landscape" horizontalDpi="600"/>
  <headerFooter>
    <oddFooter>&amp;C第 &amp;P 页，共 &amp;N 页</oddFooter>
  </headerFooter>
  <ignoredErrors>
    <ignoredError sqref="J44:K44" formulaRange="1"/>
  </ignoredError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dc:creator>
  <cp:lastModifiedBy>风继续吹</cp:lastModifiedBy>
  <dcterms:created xsi:type="dcterms:W3CDTF">2021-07-27T00:51:00Z</dcterms:created>
  <dcterms:modified xsi:type="dcterms:W3CDTF">2021-08-05T07:56:58Z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A92C2DAB999C43388187061B8F6CB491</vt:lpwstr>
  </property>
  <property fmtid="{D5CDD505-2E9C-101B-9397-08002B2CF9AE}" pid="3" name="KSOProductBuildVer">
    <vt:lpwstr>2052-11.1.0.10667</vt:lpwstr>
  </property>
</Properties>
</file>