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汇总表" sheetId="6" r:id="rId1"/>
    <sheet name=" 明细表" sheetId="4" r:id="rId2"/>
  </sheets>
  <definedNames>
    <definedName name="_xlnm._FilterDatabase" localSheetId="1" hidden="1">' 明细表'!$A$1:$O$99</definedName>
    <definedName name="_xlnm.Print_Area" localSheetId="1">' 明细表'!$A$1:$O$99</definedName>
    <definedName name="_xlnm.Print_Titles" localSheetId="1">' 明细表'!$1:$4</definedName>
  </definedNames>
  <calcPr calcId="144525"/>
</workbook>
</file>

<file path=xl/sharedStrings.xml><?xml version="1.0" encoding="utf-8"?>
<sst xmlns="http://schemas.openxmlformats.org/spreadsheetml/2006/main" count="620" uniqueCount="312">
  <si>
    <t>岚皋县2022年度第二批财政衔接资金计划汇总表</t>
  </si>
  <si>
    <t>序号</t>
  </si>
  <si>
    <r>
      <rPr>
        <b/>
        <sz val="11"/>
        <rFont val="宋体"/>
        <charset val="134"/>
      </rPr>
      <t>项目名称</t>
    </r>
    <r>
      <rPr>
        <b/>
        <sz val="11"/>
        <rFont val="Times New Roman"/>
        <charset val="134"/>
      </rPr>
      <t xml:space="preserve">
</t>
    </r>
  </si>
  <si>
    <t>主管单位</t>
  </si>
  <si>
    <t>实施单位</t>
  </si>
  <si>
    <t>项目预算总投资（万元）</t>
  </si>
  <si>
    <t>备注</t>
  </si>
  <si>
    <t>合计</t>
  </si>
  <si>
    <t>其中：财政衔接资金</t>
  </si>
  <si>
    <t>自筹</t>
  </si>
  <si>
    <t>小计</t>
  </si>
  <si>
    <t>中央</t>
  </si>
  <si>
    <t>省级</t>
  </si>
  <si>
    <t>市级</t>
  </si>
  <si>
    <t>县级</t>
  </si>
  <si>
    <t>农产品电商销售运营补助项目</t>
  </si>
  <si>
    <t>电商服务中心</t>
  </si>
  <si>
    <t>交通基础设施建设项目</t>
  </si>
  <si>
    <t>交通局</t>
  </si>
  <si>
    <t>交通局及相关镇</t>
  </si>
  <si>
    <t>农业生产发展项目</t>
  </si>
  <si>
    <t>农业农村局</t>
  </si>
  <si>
    <t>农业农村局及各镇</t>
  </si>
  <si>
    <t>包括第一批项目计划317万元</t>
  </si>
  <si>
    <t>水利基础设施建设项目</t>
  </si>
  <si>
    <t>水利局</t>
  </si>
  <si>
    <t>水利局及相关镇</t>
  </si>
  <si>
    <t>文旅项目</t>
  </si>
  <si>
    <t>文广旅游局</t>
  </si>
  <si>
    <t>文广旅游局及相关镇</t>
  </si>
  <si>
    <t>其他建设项目</t>
  </si>
  <si>
    <t>乡村振兴局</t>
  </si>
  <si>
    <t>乡村振兴局及相关镇</t>
  </si>
  <si>
    <r>
      <rPr>
        <b/>
        <sz val="28"/>
        <rFont val="宋体"/>
        <charset val="134"/>
      </rPr>
      <t>岚皋县</t>
    </r>
    <r>
      <rPr>
        <b/>
        <sz val="28"/>
        <rFont val="Times New Roman"/>
        <charset val="134"/>
      </rPr>
      <t>2022</t>
    </r>
    <r>
      <rPr>
        <b/>
        <sz val="28"/>
        <rFont val="宋体"/>
        <charset val="134"/>
      </rPr>
      <t>年度第二批财政衔接资金计划表</t>
    </r>
  </si>
  <si>
    <t>项目类型</t>
  </si>
  <si>
    <r>
      <rPr>
        <b/>
        <sz val="14"/>
        <rFont val="宋体"/>
        <charset val="134"/>
      </rPr>
      <t>项目名称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（自定义名称）</t>
    </r>
  </si>
  <si>
    <r>
      <rPr>
        <b/>
        <sz val="14"/>
        <rFont val="宋体"/>
        <charset val="134"/>
      </rPr>
      <t>项目摘要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（建设内容及规模）</t>
    </r>
  </si>
  <si>
    <t>建设工期</t>
  </si>
  <si>
    <t>项目实施地点</t>
  </si>
  <si>
    <r>
      <rPr>
        <b/>
        <sz val="14"/>
        <rFont val="宋体"/>
        <charset val="134"/>
      </rPr>
      <t>镇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办</t>
    </r>
  </si>
  <si>
    <r>
      <rPr>
        <b/>
        <sz val="14"/>
        <rFont val="宋体"/>
        <charset val="134"/>
      </rPr>
      <t>村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社区</t>
    </r>
  </si>
  <si>
    <t>一、农业生产发展项目</t>
  </si>
  <si>
    <t>（一）产业扶持发展</t>
  </si>
  <si>
    <t>（1）富硒蔬菜、粮油</t>
  </si>
  <si>
    <t>城关镇罗景坪社区市级蔬菜保供基地建设奖补项目</t>
  </si>
  <si>
    <t>依托岚皋县兴农源农业发展有限公司，在罗景坪社区建成200亩蔬菜保供基地，其中设施大棚蔬菜60亩以上，喷滴灌设施健全，按季供应蔬菜、不出现闲置和荒芜现象。</t>
  </si>
  <si>
    <r>
      <rPr>
        <sz val="14"/>
        <rFont val="Times New Roman"/>
        <charset val="134"/>
      </rPr>
      <t>6</t>
    </r>
    <r>
      <rPr>
        <sz val="14"/>
        <rFont val="宋体"/>
        <charset val="134"/>
      </rPr>
      <t>个月</t>
    </r>
  </si>
  <si>
    <t>城关镇</t>
  </si>
  <si>
    <t>罗景坪社区</t>
  </si>
  <si>
    <t>岚皋县兴农源农业发展有限公司</t>
  </si>
  <si>
    <t>孟石岭镇易坪村县级蔬菜保供基地建设奖补项目</t>
  </si>
  <si>
    <t>依托岚皋县汇硒源农牧发展有限公司，在易坪村建成核心区露地蔬菜面积不低于160亩，建设350平方米育苗棚，规划布局合理，安装灌溉主管道到田间地头，按季供应蔬菜、不出现闲置和荒芜现象。</t>
  </si>
  <si>
    <t>孟石岭镇</t>
  </si>
  <si>
    <t>易坪村</t>
  </si>
  <si>
    <t>岚皋县汇硒源农牧发展有限公司</t>
  </si>
  <si>
    <t>岚皋县玉米大豆带状复合种植奖补项目</t>
  </si>
  <si>
    <t>全县新增玉米大豆带状复合种植1万亩，大豆扩种1.5万亩。</t>
  </si>
  <si>
    <t>岚皋县</t>
  </si>
  <si>
    <t>各村</t>
  </si>
  <si>
    <t>岚皋县玉米大豆种植农机化奖补项目</t>
  </si>
  <si>
    <t>购置玉米大豆带状复合种植和大豆扩种机械500套。</t>
  </si>
  <si>
    <t>岚皋县农业科技服务中心</t>
  </si>
  <si>
    <t>岚皋县西部皇田粮油种植奖补项目</t>
  </si>
  <si>
    <t>依托岚皋县西部皇田粮油有限公司种植富硒大米500亩。</t>
  </si>
  <si>
    <t>城关镇
孟石岭镇</t>
  </si>
  <si>
    <r>
      <rPr>
        <sz val="14"/>
        <rFont val="宋体"/>
        <charset val="134"/>
      </rPr>
      <t>新春村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武学村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柏杨林村</t>
    </r>
  </si>
  <si>
    <t>岚皋县西部皇田粮油有限公司</t>
  </si>
  <si>
    <t>官元镇富硒粮油种植奖补奖补项目</t>
  </si>
  <si>
    <r>
      <rPr>
        <sz val="14"/>
        <rFont val="宋体"/>
        <charset val="134"/>
      </rPr>
      <t>依托岚皋县鑫鹏农产品开发有限公司种植富硒大米5</t>
    </r>
    <r>
      <rPr>
        <sz val="14"/>
        <rFont val="Times New Roman"/>
        <charset val="134"/>
      </rPr>
      <t>00</t>
    </r>
    <r>
      <rPr>
        <sz val="14"/>
        <rFont val="宋体"/>
        <charset val="134"/>
      </rPr>
      <t>亩。</t>
    </r>
  </si>
  <si>
    <t>官元镇</t>
  </si>
  <si>
    <t>龙板营村  古家村</t>
  </si>
  <si>
    <t>岚皋县鑫鹏农产品开发有限公司</t>
  </si>
  <si>
    <t>（2）特色产业</t>
  </si>
  <si>
    <t>孟石岭镇桃园村蚕桑产业建设奖补项目</t>
  </si>
  <si>
    <r>
      <rPr>
        <sz val="14"/>
        <rFont val="宋体"/>
        <charset val="134"/>
      </rPr>
      <t>依托安康梦桃岭生态农业发展有限公司，管护桑园300亩，新建标准化蚕室500平方米，建大蚕省力化蚕台1000平方米，建成桑芽菜生产线一条，年销售达到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万。</t>
    </r>
  </si>
  <si>
    <t>桃园村</t>
  </si>
  <si>
    <t>安康梦桃岭生态农业发展有限公司</t>
  </si>
  <si>
    <t>大道河镇白果坪村蚕桑产业建设奖补项目</t>
  </si>
  <si>
    <r>
      <rPr>
        <sz val="14"/>
        <rFont val="宋体"/>
        <charset val="134"/>
      </rPr>
      <t>依托陕西圣世金铂蚕桑农业科技发展有限公司，在白果坪村建桑园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亩，建标准化蚕室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平方米，年销售达到200万元。</t>
    </r>
  </si>
  <si>
    <t>大道河镇</t>
  </si>
  <si>
    <t>白果坪村</t>
  </si>
  <si>
    <t>陕西圣世金铂蚕桑农业科技发展有限公司</t>
  </si>
  <si>
    <t>城关镇东风村香椿种植基地建设奖补项目</t>
  </si>
  <si>
    <r>
      <rPr>
        <sz val="14"/>
        <rFont val="宋体"/>
        <charset val="134"/>
      </rPr>
      <t>依托岚皋县杨杨食品开发有限公司，在东风村新建规模化香椿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亩，在月坝村建成香椿生产线，形成产品、获得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万。</t>
    </r>
  </si>
  <si>
    <r>
      <rPr>
        <sz val="14"/>
        <rFont val="宋体"/>
        <charset val="134"/>
      </rPr>
      <t>城关镇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四季镇</t>
    </r>
  </si>
  <si>
    <r>
      <rPr>
        <sz val="14"/>
        <rFont val="宋体"/>
        <charset val="134"/>
      </rPr>
      <t>东风村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月坝村</t>
    </r>
  </si>
  <si>
    <t>岚皋县杨杨食品开发有限公司</t>
  </si>
  <si>
    <t>民主镇田湾村秦巴红香椿产业提质增效奖补项目</t>
  </si>
  <si>
    <r>
      <rPr>
        <sz val="14"/>
        <rFont val="宋体"/>
        <charset val="134"/>
      </rPr>
      <t>依托岚皋县辰信生态资源保护开发有限公司，在田湾村新建香椿基地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亩，管护提升香椿基地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亩，形成产品获得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认证，年销售达到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</si>
  <si>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民主镇</t>
  </si>
  <si>
    <t>田湾村</t>
  </si>
  <si>
    <t>岚皋县辰信生态资源保护开发有限公司</t>
  </si>
  <si>
    <t>佐龙镇佐龙村香椿园区管护提升及厂房建设奖补项目</t>
  </si>
  <si>
    <r>
      <rPr>
        <sz val="14"/>
        <rFont val="宋体"/>
        <charset val="134"/>
      </rPr>
      <t>依托岚皋县岚山香椿种植农民专业合作社实施佐龙村一、三、四、五组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亩香椿园管护提升，进行施肥、锄草、补植苗木等；新建香椿及农产品生产加工厂一处，面积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㎡，年销售额达到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万元。</t>
    </r>
  </si>
  <si>
    <t>佐龙镇</t>
  </si>
  <si>
    <t>佐龙村</t>
  </si>
  <si>
    <t>岚皋县岚山香椿种植农民专业合作社</t>
  </si>
  <si>
    <t>城关镇茅坪村众达农旅综合体科普农业示范基地奖补项目</t>
  </si>
  <si>
    <r>
      <rPr>
        <sz val="14"/>
        <rFont val="宋体"/>
        <charset val="134"/>
      </rPr>
      <t>建设四层立体种植架</t>
    </r>
    <r>
      <rPr>
        <sz val="14"/>
        <rFont val="Times New Roman"/>
        <charset val="134"/>
      </rPr>
      <t>147</t>
    </r>
    <r>
      <rPr>
        <sz val="14"/>
        <rFont val="宋体"/>
        <charset val="134"/>
      </rPr>
      <t>组、三层后墙种植架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组，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丝</t>
    </r>
    <r>
      <rPr>
        <sz val="14"/>
        <rFont val="Times New Roman"/>
        <charset val="134"/>
      </rPr>
      <t>PO</t>
    </r>
    <r>
      <rPr>
        <sz val="14"/>
        <rFont val="宋体"/>
        <charset val="134"/>
      </rPr>
      <t>膜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张，卷闸门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道，研学安全防护栏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米，硬化地面</t>
    </r>
    <r>
      <rPr>
        <sz val="14"/>
        <rFont val="Times New Roman"/>
        <charset val="134"/>
      </rPr>
      <t>2800</t>
    </r>
    <r>
      <rPr>
        <sz val="14"/>
        <rFont val="宋体"/>
        <charset val="134"/>
      </rPr>
      <t>平方米，购置排风系统、遮阳系统各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座，科普示范品种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个。</t>
    </r>
  </si>
  <si>
    <t>茅坪村</t>
  </si>
  <si>
    <t>岚皋县众达农业发展有限公司</t>
  </si>
  <si>
    <t>滔河镇双向村中药材田间提升管护及相关产品研发奖补项目</t>
  </si>
  <si>
    <r>
      <rPr>
        <sz val="14"/>
        <rFont val="宋体"/>
        <charset val="134"/>
      </rPr>
      <t>依托陕西晟发商贸有限公司，对中药材种植园区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亩黄连提升管护，开发黄连花茶，并申请专利，在县城建设黄连相关产品专卖店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平方。</t>
    </r>
  </si>
  <si>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个月</t>
    </r>
  </si>
  <si>
    <t>滔河镇</t>
  </si>
  <si>
    <t>双向村</t>
  </si>
  <si>
    <t>陕西晟发商贸有限公司</t>
  </si>
  <si>
    <t>民主镇德胜村神仙树深加工奖补项目</t>
  </si>
  <si>
    <r>
      <rPr>
        <sz val="14"/>
        <rFont val="宋体"/>
        <charset val="134"/>
      </rPr>
      <t>管护提升神仙树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亩，购置神仙茶叶、神仙精粉、神仙豆腐加工设备各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套，产品获得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认证，年销售额达到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万元。</t>
    </r>
  </si>
  <si>
    <t>德胜村</t>
  </si>
  <si>
    <t>岚皋县岚山宝生态农业开发有限公司</t>
  </si>
  <si>
    <t>（3）畜牧产业</t>
  </si>
  <si>
    <t>滔河镇兴隆村肉牛养殖奖补项目</t>
  </si>
  <si>
    <r>
      <rPr>
        <sz val="14"/>
        <rFont val="宋体"/>
        <charset val="134"/>
      </rPr>
      <t>依托安康牛和畜牧发展有限公司新建圈舍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</si>
  <si>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兴隆村</t>
  </si>
  <si>
    <t>安康牛和畜牧发展有限公司</t>
  </si>
  <si>
    <t>滔河镇双向村肉牛养殖奖补项目</t>
  </si>
  <si>
    <r>
      <rPr>
        <sz val="14"/>
        <rFont val="宋体"/>
        <charset val="134"/>
      </rPr>
      <t>依托岚皋县山风秦源养殖农民专业合作社新建圈舍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</si>
  <si>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岚皋县山风秦源养殖农民专业合作社</t>
  </si>
  <si>
    <t>大道河镇月池台村肉牛养殖奖补项目</t>
  </si>
  <si>
    <r>
      <rPr>
        <sz val="14"/>
        <rFont val="宋体"/>
        <charset val="134"/>
      </rPr>
      <t>依托岚皋县秦岚大道畜牧养殖有限公司新建圈舍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平方米，新购肉牛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头，配套粪污处理设施。</t>
    </r>
  </si>
  <si>
    <t>月池台村</t>
  </si>
  <si>
    <t>岚皋县秦岚大道畜牧养殖有限公司</t>
  </si>
  <si>
    <t>2022年四季镇竹园村财政衔接资金肉牛养殖项目</t>
  </si>
  <si>
    <t>新建圈舍600平方米，新购肉牛100头，配套粪污处理设施</t>
  </si>
  <si>
    <t>四季镇</t>
  </si>
  <si>
    <t>竹园村</t>
  </si>
  <si>
    <t>安康瑞九州畜牧养殖有限公司</t>
  </si>
  <si>
    <t>岚皋县小型生猪养殖场粪污资源化利用补助项目</t>
  </si>
  <si>
    <t>对岚皋县顺安畜离养殖农民专业合作社、岚皋县中升养猪农民专业合作社、岚皋县富民种养农民专业合作社、岚皋县红萍畜禽养殖有限公司养殖场改造提升，改建圈舍1500平方米，购置能繁母猪100头，完善粪污处理设施。</t>
  </si>
  <si>
    <r>
      <rPr>
        <sz val="14"/>
        <rFont val="宋体"/>
        <charset val="134"/>
      </rPr>
      <t>滔河镇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南宫山镇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城关镇
佐龙镇</t>
    </r>
  </si>
  <si>
    <r>
      <rPr>
        <sz val="14"/>
        <rFont val="宋体"/>
        <charset val="134"/>
      </rPr>
      <t>兴隆村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溢河社区
竹林村
远景村</t>
    </r>
  </si>
  <si>
    <t>岚皋县畜牧兽医中心</t>
  </si>
  <si>
    <t>（4）产业延链补链</t>
  </si>
  <si>
    <t>岚皋县明富魔芋食品技术改造升级奖补项目</t>
  </si>
  <si>
    <t>新增一条魔芋挂面生产线整套设备，投产后日产富硒魔芋挂面8吨，新增两套鲜魔芋烘炕整线设备，扩建富硒魔芋营养代餐粉车间。</t>
  </si>
  <si>
    <t>六口村</t>
  </si>
  <si>
    <t>岚皋县明富魔芋生物科技开发有限公司</t>
  </si>
  <si>
    <t>滔河镇联合村魔芋加工厂建设项目</t>
  </si>
  <si>
    <t>魔芋片（干)加工生产线一条，魔芋精粉加工生产线一条。</t>
  </si>
  <si>
    <t>联合村</t>
  </si>
  <si>
    <t>滔河镇智喜园魔芋农民种植专业合作社</t>
  </si>
  <si>
    <t>岚皋县西部皇田粮油加工厂建设奖补项目</t>
  </si>
  <si>
    <r>
      <rPr>
        <sz val="14"/>
        <rFont val="宋体"/>
        <charset val="134"/>
      </rPr>
      <t>建设大米生产加工流水线一条，产品获得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认证；辐射全县大米加工。</t>
    </r>
  </si>
  <si>
    <t>四坪社区</t>
  </si>
  <si>
    <t>堰门镇猕猴桃冷链仓储建设项目</t>
  </si>
  <si>
    <t>新建猕猴桃分拣加工厂房1300平方米冷链仓储500立方。</t>
  </si>
  <si>
    <t>堰门镇</t>
  </si>
  <si>
    <t>团员村</t>
  </si>
  <si>
    <t>堰门镇青春村藤茶产业提升奖补项目</t>
  </si>
  <si>
    <r>
      <rPr>
        <sz val="14"/>
        <rFont val="宋体"/>
        <charset val="134"/>
      </rPr>
      <t>依托岚皋县长春寨茶叶有限责任公司管护提升藤茶园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亩，完成</t>
    </r>
    <r>
      <rPr>
        <sz val="14"/>
        <rFont val="Times New Roman"/>
        <charset val="134"/>
      </rPr>
      <t>SC</t>
    </r>
    <r>
      <rPr>
        <sz val="14"/>
        <rFont val="宋体"/>
        <charset val="134"/>
      </rPr>
      <t>认证，改扩建厂房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平方米，定制使用礼盒包装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款。</t>
    </r>
  </si>
  <si>
    <t>青春村</t>
  </si>
  <si>
    <t>岚皋县长春寨茶叶有限责任公司</t>
  </si>
  <si>
    <t>蔺河镇蒋家关村茶叶加工厂建设奖补项目</t>
  </si>
  <si>
    <r>
      <rPr>
        <sz val="14"/>
        <rFont val="宋体"/>
        <charset val="134"/>
      </rPr>
      <t>依托岚皋县安岚印象茶业有限公司新建茶叶加工厂房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平方米，新增黑茶生产线一条。</t>
    </r>
  </si>
  <si>
    <t>蔺河镇</t>
  </si>
  <si>
    <t>蒋家关村</t>
  </si>
  <si>
    <t>岚皋县安岚印象茶业有限公司</t>
  </si>
  <si>
    <t>（5）其他项目</t>
  </si>
  <si>
    <t>岚皋县农产品电商销售运营补助项目</t>
  </si>
  <si>
    <t>对于入驻电商创业示范街的农产品电商创业商户，统一店面风格，开展特色农产品展示，在线上线下同步销售，购买网络运营相关设备，对达到标准的，按照每户5万元标准进行奖补。</t>
  </si>
  <si>
    <r>
      <rPr>
        <sz val="14"/>
        <rFont val="Times New Roman"/>
        <charset val="134"/>
      </rPr>
      <t>3</t>
    </r>
    <r>
      <rPr>
        <sz val="14"/>
        <rFont val="宋体"/>
        <charset val="134"/>
      </rPr>
      <t>个月</t>
    </r>
  </si>
  <si>
    <r>
      <rPr>
        <sz val="14"/>
        <rFont val="宋体"/>
        <charset val="134"/>
      </rPr>
      <t>岚皋县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年经营主体产业发展贴息项目</t>
    </r>
  </si>
  <si>
    <t>对全县符合经营主体发展特色产业银行贷款贴息</t>
  </si>
  <si>
    <r>
      <rPr>
        <sz val="14"/>
        <rFont val="宋体"/>
        <charset val="134"/>
      </rPr>
      <t>岚皋县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三类户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产业奖补项目</t>
    </r>
  </si>
  <si>
    <r>
      <rPr>
        <sz val="14"/>
        <rFont val="宋体"/>
        <charset val="134"/>
      </rPr>
      <t>对全县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三类户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发展产业进行奖补，每户不超过3000元。</t>
    </r>
  </si>
  <si>
    <t>（二）产业道路提升建设</t>
  </si>
  <si>
    <t>四季镇竹园村茶叶园区产业道路硬化工程</t>
  </si>
  <si>
    <r>
      <rPr>
        <sz val="14"/>
        <rFont val="宋体"/>
        <charset val="134"/>
      </rPr>
      <t>实施竹园村产业道路新修及硬化工程</t>
    </r>
    <r>
      <rPr>
        <sz val="14"/>
        <rFont val="Times New Roman"/>
        <charset val="134"/>
      </rPr>
      <t>1.5</t>
    </r>
    <r>
      <rPr>
        <sz val="14"/>
        <rFont val="宋体"/>
        <charset val="134"/>
      </rPr>
      <t>公里（起点：竹园二组安置点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终点：杨师庙）路基宽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</si>
  <si>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城关镇茅坪村产业道路硬化工程</t>
  </si>
  <si>
    <r>
      <rPr>
        <sz val="14"/>
        <rFont val="宋体"/>
        <charset val="134"/>
      </rPr>
      <t>实施产业道路硬化</t>
    </r>
    <r>
      <rPr>
        <sz val="14"/>
        <rFont val="Times New Roman"/>
        <charset val="134"/>
      </rPr>
      <t>2.1</t>
    </r>
    <r>
      <rPr>
        <sz val="14"/>
        <rFont val="宋体"/>
        <charset val="134"/>
      </rPr>
      <t>公里（起点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：学校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：老学校）（起点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：黄桃园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：马安梁）（起点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：枞树扒</t>
    </r>
    <r>
      <rPr>
        <sz val="14"/>
        <rFont val="Times New Roman"/>
        <charset val="134"/>
      </rPr>
      <t>--</t>
    </r>
    <r>
      <rPr>
        <sz val="14"/>
        <rFont val="宋体"/>
        <charset val="134"/>
      </rPr>
      <t>终点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：王家梁园），路基宽度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米，路面宽度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</si>
  <si>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民主镇蔬菜产业园区道路硬化工程</t>
  </si>
  <si>
    <r>
      <rPr>
        <sz val="14"/>
        <rFont val="宋体"/>
        <charset val="134"/>
      </rPr>
      <t>实施道路硬化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公里，路面宽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米，其中：实施农田社区三组杜家湾蔬菜产业园区道路硬化道路</t>
    </r>
    <r>
      <rPr>
        <sz val="14"/>
        <rFont val="Times New Roman"/>
        <charset val="134"/>
      </rPr>
      <t>0.6</t>
    </r>
    <r>
      <rPr>
        <sz val="14"/>
        <rFont val="宋体"/>
        <charset val="134"/>
      </rPr>
      <t>公里，枣树二组染房弯至小镇街道烤烟产业道路硬化</t>
    </r>
    <r>
      <rPr>
        <sz val="14"/>
        <rFont val="Times New Roman"/>
        <charset val="134"/>
      </rPr>
      <t>1.9</t>
    </r>
    <r>
      <rPr>
        <sz val="14"/>
        <rFont val="宋体"/>
        <charset val="134"/>
      </rPr>
      <t>公里。新建国庆村一组产业道路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公里（陈知海院坝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吴家院子），路基宽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米。</t>
    </r>
  </si>
  <si>
    <t>农田社区
枣树村
国庆村</t>
  </si>
  <si>
    <t>四季镇月坝村铁皮石斛园区产业道路续建项目</t>
  </si>
  <si>
    <r>
      <rPr>
        <sz val="14"/>
        <rFont val="宋体"/>
        <charset val="134"/>
      </rPr>
      <t>新建铁皮石斛园区产业道路硬化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米。（猪脑阔堡至张家水井）。路基宽4.5米，路面宽3.5米。</t>
    </r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</si>
  <si>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个月</t>
    </r>
  </si>
  <si>
    <t>月坝村</t>
  </si>
  <si>
    <t>孟石岭镇易坪村汇岚中药材园区砂石路建设项目</t>
  </si>
  <si>
    <t>实施易坪村产业道路砂石路建设1.6公里（仁义坪至小湾口药材产业园区）路基宽4.5米，路面宽3.5米。</t>
  </si>
  <si>
    <r>
      <rPr>
        <sz val="14"/>
        <rFont val="Times New Roman"/>
        <charset val="134"/>
      </rPr>
      <t>2</t>
    </r>
    <r>
      <rPr>
        <sz val="14"/>
        <rFont val="宋体"/>
        <charset val="134"/>
      </rPr>
      <t>个月</t>
    </r>
  </si>
  <si>
    <t>南宫山镇龙安村茶叶产业道路硬化工程</t>
  </si>
  <si>
    <r>
      <rPr>
        <sz val="14"/>
        <rFont val="宋体"/>
        <charset val="134"/>
      </rPr>
      <t>实施二组产业道路硬化</t>
    </r>
    <r>
      <rPr>
        <sz val="14"/>
        <rFont val="Times New Roman"/>
        <charset val="134"/>
      </rPr>
      <t>1.8</t>
    </r>
    <r>
      <rPr>
        <sz val="14"/>
        <rFont val="宋体"/>
        <charset val="134"/>
      </rPr>
      <t>公里（黄土堡至张家梁），路基宽度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米，路面宽度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</si>
  <si>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南宫山镇</t>
  </si>
  <si>
    <t>龙安村</t>
  </si>
  <si>
    <t>石门镇光华畜牧现代农业园区产业道路硬化建设项目</t>
  </si>
  <si>
    <r>
      <rPr>
        <sz val="14"/>
        <rFont val="宋体"/>
        <charset val="134"/>
      </rPr>
      <t>实施芙蓉村光华畜牧现代农业园区产业道路硬化</t>
    </r>
    <r>
      <rPr>
        <sz val="14"/>
        <rFont val="Times New Roman"/>
        <charset val="134"/>
      </rPr>
      <t>5.3</t>
    </r>
    <r>
      <rPr>
        <sz val="14"/>
        <rFont val="宋体"/>
        <charset val="134"/>
      </rPr>
      <t>公里（下湾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四合头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，路基宽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米，路面宽</t>
    </r>
    <r>
      <rPr>
        <sz val="14"/>
        <rFont val="Times New Roman"/>
        <charset val="134"/>
      </rPr>
      <t>3.5</t>
    </r>
    <r>
      <rPr>
        <sz val="14"/>
        <rFont val="宋体"/>
        <charset val="134"/>
      </rPr>
      <t>米。</t>
    </r>
  </si>
  <si>
    <t>石门镇</t>
  </si>
  <si>
    <t>芙蓉村</t>
  </si>
  <si>
    <t>官元镇吉安社区猕猴桃园区产业道路建设项目</t>
  </si>
  <si>
    <r>
      <rPr>
        <sz val="14"/>
        <rFont val="宋体"/>
        <charset val="134"/>
      </rPr>
      <t>改造吉安社区（猕猴桃园区入口至三斗崖）猕猴桃园区道路硬化</t>
    </r>
    <r>
      <rPr>
        <sz val="14"/>
        <rFont val="Times New Roman"/>
        <charset val="134"/>
      </rPr>
      <t>1.7</t>
    </r>
    <r>
      <rPr>
        <sz val="14"/>
        <rFont val="宋体"/>
        <charset val="134"/>
      </rPr>
      <t>公里，宽度</t>
    </r>
    <r>
      <rPr>
        <sz val="14"/>
        <rFont val="Times New Roman"/>
        <charset val="134"/>
      </rPr>
      <t>3.5m</t>
    </r>
    <r>
      <rPr>
        <sz val="14"/>
        <rFont val="宋体"/>
        <charset val="134"/>
      </rPr>
      <t>。</t>
    </r>
  </si>
  <si>
    <t>吉安社区</t>
  </si>
  <si>
    <t>（三）小型水利设施建设</t>
  </si>
  <si>
    <t>城关镇梨树村茶叶园区水肥一体化建设项目</t>
  </si>
  <si>
    <t>新建取水口2处、100m³蓄水池2座、50m³蓄水池3座，敷设供水管网2.7公里，水肥一体化控制房1座及配套设备，370亩滴灌管网。</t>
  </si>
  <si>
    <t>梨树村</t>
  </si>
  <si>
    <t>佐龙镇金珠沟村猴桃园区水肥一体化建设项目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</si>
  <si>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立方米蓄水池1座、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座；水肥一体化控制房1间及配套设备；供水主管道直径</t>
    </r>
    <r>
      <rPr>
        <sz val="14"/>
        <rFont val="Times New Roman"/>
        <charset val="134"/>
      </rPr>
      <t>95PE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米、直径</t>
    </r>
    <r>
      <rPr>
        <sz val="14"/>
        <rFont val="Times New Roman"/>
        <charset val="134"/>
      </rPr>
      <t>65PE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亩猕园管网（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＃、盲管和微喷头、控制阀等）。</t>
    </r>
  </si>
  <si>
    <t>金珠沟村</t>
  </si>
  <si>
    <t>滔河镇柏坪村猕猴桃园区水肥一体化建设项目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</si>
  <si>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座，主管道</t>
    </r>
    <r>
      <rPr>
        <sz val="14"/>
        <rFont val="Times New Roman"/>
        <charset val="134"/>
      </rPr>
      <t>Φ110PE</t>
    </r>
    <r>
      <rPr>
        <sz val="14"/>
        <rFont val="宋体"/>
        <charset val="134"/>
      </rPr>
      <t>管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亩微喷灌管网设备设施配套。</t>
    </r>
  </si>
  <si>
    <t>柏坪村</t>
  </si>
  <si>
    <t>孟石岭镇桃园村五组富硒水稻园区灌溉工程</t>
  </si>
  <si>
    <r>
      <rPr>
        <sz val="14"/>
        <rFont val="宋体"/>
        <charset val="134"/>
      </rPr>
      <t>新修取水口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处、修复100立方米蓄水池1座、新建沉砂池1座，新建排洪桥1座，M7.5浆砌石800立方米（含二次倒运），修复损毁灌溉渠道1200米。</t>
    </r>
  </si>
  <si>
    <t>（四）休闲农业与乡村旅游发展</t>
  </si>
  <si>
    <t>岚皋县民主镇银盘村乡村旅游基础设施提升项目</t>
  </si>
  <si>
    <t>以全胜寨旅游为核心，在银盘村二组（柏枝垭洞子口右侧），新建500m浆砌挡墙，实施土方回填、场地硬化、绿化铺装、便民桥等工程；在洞子口左侧，新建50m浆砌挡墙，实施绿化铺装、土方回填等工程。</t>
  </si>
  <si>
    <t>银盘村</t>
  </si>
  <si>
    <t>岚皋县民主镇银盘村乡村旅游公共服务设施配套项目</t>
  </si>
  <si>
    <t>在银盘村二组新建农产品展销点1处、公共卫生间1个、公共服务休憩区1处，总占地面积5300㎡，配套建设水电等基础设施。</t>
  </si>
  <si>
    <t>岚皋县民主镇银盘村乡村旅游田园综合体基础设施配套项目</t>
  </si>
  <si>
    <t>对银盘村二组稠树院子一线实施基础设施改造提升，包括院落环境提升、夜间照明等工程；改造现有梯田农田等，打造大自然旅游基地，新建游步道6000m；配套实施周边环境综合整治工程。</t>
  </si>
  <si>
    <t>岚皋县民主镇银盘村农旅融合产业园区基础设施提升项目</t>
  </si>
  <si>
    <t>围绕银盘村魔芋、猕猴桃、果桑种植园区及桃花谷，新建园区从业人员及游客公共服务休憩区2处、公共卫生间1个。改造提升园区产业路，配套实施水电等基础设施。</t>
  </si>
  <si>
    <t>岚皋县四季镇长粱村乡村旅游提升项目</t>
  </si>
  <si>
    <t>以杨家院子省级旅游度假区为核心，在月坝桥以上的长梁村二组新建毛石混凝土1000m³，浆砌石4500m³，石渣回填9800m³。</t>
  </si>
  <si>
    <t>6个月</t>
  </si>
  <si>
    <t>长梁村</t>
  </si>
  <si>
    <t>岚皋县四季镇长粱村乡村旅游公共服务设施配套项目</t>
  </si>
  <si>
    <t>以提升杨家院子乡村旅游公共服务设施为目的，新建公共休憩区1个，公共卫生间1处，场地铺砖6700㎡，场地绿化500㎡，配套给排水和充电桩等设施.</t>
  </si>
  <si>
    <t>二、基础设施建设项目</t>
  </si>
  <si>
    <t>（一）安全饮水成果巩固</t>
  </si>
  <si>
    <t>民主镇铁炉集镇（沙沟大桥片区）安全饮水工程提升工程</t>
  </si>
  <si>
    <r>
      <rPr>
        <sz val="14"/>
        <rFont val="宋体"/>
        <charset val="134"/>
      </rPr>
      <t>新增取水口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处，过滤池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座，供水管道改线</t>
    </r>
    <r>
      <rPr>
        <sz val="14"/>
        <rFont val="Times New Roman"/>
        <charset val="134"/>
      </rPr>
      <t>4000</t>
    </r>
    <r>
      <rPr>
        <sz val="14"/>
        <rFont val="宋体"/>
        <charset val="134"/>
      </rPr>
      <t>米。</t>
    </r>
  </si>
  <si>
    <t>先进村</t>
  </si>
  <si>
    <t>民主镇光荣循环农业畜牧养殖人畜饮水工程</t>
  </si>
  <si>
    <r>
      <rPr>
        <sz val="14"/>
        <rFont val="宋体"/>
        <charset val="134"/>
      </rPr>
      <t>新建取水枢纽1处，</t>
    </r>
    <r>
      <rPr>
        <sz val="14"/>
        <rFont val="Times New Roman"/>
        <charset val="134"/>
      </rPr>
      <t>5m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过滤池1座、</t>
    </r>
    <r>
      <rPr>
        <sz val="14"/>
        <rFont val="Times New Roman"/>
        <charset val="134"/>
      </rPr>
      <t>50m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蓄水池1座、安装供水管道</t>
    </r>
    <r>
      <rPr>
        <sz val="14"/>
        <rFont val="Times New Roman"/>
        <charset val="134"/>
      </rPr>
      <t>1800m</t>
    </r>
    <r>
      <rPr>
        <sz val="14"/>
        <rFont val="宋体"/>
        <charset val="134"/>
      </rPr>
      <t>。</t>
    </r>
  </si>
  <si>
    <t>光荣村</t>
  </si>
  <si>
    <t>民主镇枫树村安全饮水提升工程</t>
  </si>
  <si>
    <r>
      <rPr>
        <sz val="14"/>
        <rFont val="宋体"/>
        <charset val="134"/>
      </rPr>
      <t>新建拦水坝1处，</t>
    </r>
    <r>
      <rPr>
        <sz val="14"/>
        <rFont val="Times New Roman"/>
        <charset val="134"/>
      </rPr>
      <t>5m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过滤池1座、</t>
    </r>
    <r>
      <rPr>
        <sz val="14"/>
        <rFont val="Times New Roman"/>
        <charset val="134"/>
      </rPr>
      <t>20m</t>
    </r>
    <r>
      <rPr>
        <vertAlign val="superscript"/>
        <sz val="14"/>
        <rFont val="Times New Roman"/>
        <charset val="134"/>
      </rPr>
      <t>3</t>
    </r>
    <r>
      <rPr>
        <sz val="14"/>
        <rFont val="宋体"/>
        <charset val="134"/>
      </rPr>
      <t>蓄水池1座、安装供水管道</t>
    </r>
    <r>
      <rPr>
        <sz val="14"/>
        <rFont val="Times New Roman"/>
        <charset val="134"/>
      </rPr>
      <t>3300m.</t>
    </r>
    <r>
      <rPr>
        <sz val="14"/>
        <rFont val="宋体"/>
        <charset val="134"/>
      </rPr>
      <t>。</t>
    </r>
  </si>
  <si>
    <t>枫树村</t>
  </si>
  <si>
    <t>四季镇天坪村文武双盈畜禽养殖人畜饮水工程</t>
  </si>
  <si>
    <r>
      <rPr>
        <sz val="14"/>
        <rFont val="宋体"/>
        <charset val="134"/>
      </rPr>
      <t>新建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座、取水口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处，管网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米。</t>
    </r>
  </si>
  <si>
    <t>天坪村</t>
  </si>
  <si>
    <t>滔河镇兴隆村安全饮水提升工程</t>
  </si>
  <si>
    <r>
      <rPr>
        <sz val="14"/>
        <rFont val="宋体"/>
        <charset val="134"/>
      </rPr>
      <t>兴隆村五组新修拦水坝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座、10立方米蓄水池1座、铺设管网</t>
    </r>
    <r>
      <rPr>
        <sz val="14"/>
        <rFont val="Times New Roman"/>
        <charset val="134"/>
      </rPr>
      <t>50#3000</t>
    </r>
    <r>
      <rPr>
        <sz val="14"/>
        <rFont val="宋体"/>
        <charset val="134"/>
      </rPr>
      <t>米；六组新修拦水坝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座，10立方米蓄水池1座，铺设管网</t>
    </r>
    <r>
      <rPr>
        <sz val="14"/>
        <rFont val="Times New Roman"/>
        <charset val="134"/>
      </rPr>
      <t>50#1000</t>
    </r>
    <r>
      <rPr>
        <sz val="14"/>
        <rFont val="宋体"/>
        <charset val="134"/>
      </rPr>
      <t>米。</t>
    </r>
  </si>
  <si>
    <t>滔河镇泥坪村安全饮水提升工程</t>
  </si>
  <si>
    <r>
      <rPr>
        <sz val="14"/>
        <rFont val="宋体"/>
        <charset val="134"/>
      </rPr>
      <t>泥坪村九组新修10立方米蓄水池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座，十、十一组砼破除公路铺设</t>
    </r>
    <r>
      <rPr>
        <sz val="14"/>
        <rFont val="Times New Roman"/>
        <charset val="134"/>
      </rPr>
      <t>63#</t>
    </r>
    <r>
      <rPr>
        <sz val="14"/>
        <rFont val="宋体"/>
        <charset val="134"/>
      </rPr>
      <t>管网</t>
    </r>
    <r>
      <rPr>
        <sz val="14"/>
        <rFont val="Times New Roman"/>
        <charset val="134"/>
      </rPr>
      <t>3000</t>
    </r>
    <r>
      <rPr>
        <sz val="14"/>
        <rFont val="宋体"/>
        <charset val="134"/>
      </rPr>
      <t>米。</t>
    </r>
  </si>
  <si>
    <t>泥坪村</t>
  </si>
  <si>
    <t>佐龙镇金珠沟村安全饮水提升工程</t>
  </si>
  <si>
    <r>
      <rPr>
        <sz val="14"/>
        <rFont val="宋体"/>
        <charset val="134"/>
      </rPr>
      <t>金珠沟村五组陈家堡提升改造</t>
    </r>
    <r>
      <rPr>
        <sz val="14"/>
        <rFont val="Times New Roman"/>
        <charset val="134"/>
      </rPr>
      <t>30m³</t>
    </r>
    <r>
      <rPr>
        <sz val="14"/>
        <rFont val="宋体"/>
        <charset val="134"/>
      </rPr>
      <t>蓄水池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座，集水井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座，管道改造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米；八组安置点管网改造提升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米。</t>
    </r>
  </si>
  <si>
    <r>
      <rPr>
        <sz val="14"/>
        <rFont val="Times New Roman"/>
        <charset val="134"/>
      </rPr>
      <t>4</t>
    </r>
    <r>
      <rPr>
        <sz val="14"/>
        <rFont val="宋体"/>
        <charset val="134"/>
      </rPr>
      <t>个月</t>
    </r>
  </si>
  <si>
    <t>石门镇芙蓉村二、三组安全饮水提升工程</t>
  </si>
  <si>
    <r>
      <rPr>
        <sz val="14"/>
        <rFont val="宋体"/>
        <charset val="134"/>
      </rPr>
      <t>新建10立方米蓄水池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座，更换管网</t>
    </r>
    <r>
      <rPr>
        <sz val="14"/>
        <rFont val="Times New Roman"/>
        <charset val="134"/>
      </rPr>
      <t>2500</t>
    </r>
    <r>
      <rPr>
        <sz val="14"/>
        <rFont val="宋体"/>
        <charset val="134"/>
      </rPr>
      <t>米，解决搬迁安置小区供水不足。</t>
    </r>
  </si>
  <si>
    <t>（二）村组道路提升建设</t>
  </si>
  <si>
    <t>大道镇茶农村道路提升建设项目</t>
  </si>
  <si>
    <r>
      <rPr>
        <sz val="14"/>
        <rFont val="宋体"/>
        <charset val="134"/>
      </rPr>
      <t>实施茶农村一组大临路叉路口至茶龙村新村委会道路提升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米，新建安保</t>
    </r>
    <r>
      <rPr>
        <sz val="14"/>
        <rFont val="Times New Roman"/>
        <charset val="134"/>
      </rPr>
      <t>440</t>
    </r>
    <r>
      <rPr>
        <sz val="14"/>
        <rFont val="宋体"/>
        <charset val="134"/>
      </rPr>
      <t>米、边沟</t>
    </r>
    <r>
      <rPr>
        <sz val="14"/>
        <rFont val="Times New Roman"/>
        <charset val="134"/>
      </rPr>
      <t>550</t>
    </r>
    <r>
      <rPr>
        <sz val="14"/>
        <rFont val="宋体"/>
        <charset val="134"/>
      </rPr>
      <t>米及路基挡护</t>
    </r>
    <r>
      <rPr>
        <sz val="14"/>
        <rFont val="Times New Roman"/>
        <charset val="134"/>
      </rPr>
      <t>290</t>
    </r>
    <r>
      <rPr>
        <sz val="14"/>
        <rFont val="宋体"/>
        <charset val="134"/>
      </rPr>
      <t>立方米。</t>
    </r>
  </si>
  <si>
    <t>茶农村</t>
  </si>
  <si>
    <t>城关镇梨树村村组道路提升建设工程</t>
  </si>
  <si>
    <t>实施梨树村村组道路提升工程1.8公里（梨树三组-四组刘家院子），主要实施路面加宽、错车道、安防等、</t>
  </si>
  <si>
    <t>南宫山镇桂花村道路硬化建设项目</t>
  </si>
  <si>
    <t>硬化路面0.3公里，路基宽度5.5米，路面宽度4.5米，内侧C20混凝土三角边沟。</t>
  </si>
  <si>
    <t>桂花村</t>
  </si>
  <si>
    <t>三、人居环境整治项目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</si>
  <si>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年南宫山镇宏大村第二批人居环境整治项目</t>
    </r>
  </si>
  <si>
    <r>
      <rPr>
        <sz val="14"/>
        <rFont val="宋体"/>
        <charset val="134"/>
      </rPr>
      <t>对宏大村村容村貌进行改造提升，建设景观小品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处，重要节点改造，公路沿线观花苗木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亩。巴人部落周边环境提升，小品、常绿树木栽植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处，拆除私搭乱建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㎡。</t>
    </r>
  </si>
  <si>
    <t>宏大村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</si>
  <si>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年南宫山镇桂花村第二批人居环境整治项目</t>
    </r>
  </si>
  <si>
    <r>
      <rPr>
        <sz val="14"/>
        <rFont val="宋体"/>
        <charset val="134"/>
      </rPr>
      <t>稻田景观重点区域院房、猪圈改造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处；拆除私搭乱建</t>
    </r>
    <r>
      <rPr>
        <sz val="14"/>
        <rFont val="Times New Roman"/>
        <charset val="134"/>
      </rPr>
      <t>90</t>
    </r>
    <r>
      <rPr>
        <sz val="14"/>
        <rFont val="宋体"/>
        <charset val="134"/>
      </rPr>
      <t>㎡，新建庭院绿化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㎡；村级主干道沿线新建景观小品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处；种植五彩稻田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亩；新建群众参与性项目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个。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</si>
  <si>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年民主镇榨溪村第二批人居环境提升工程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</si>
  <si>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院落连户路：院落路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米入户路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2.30</t>
    </r>
    <r>
      <rPr>
        <sz val="14"/>
        <rFont val="宋体"/>
        <charset val="134"/>
      </rPr>
      <t>户院坝硬化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平米，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绿化：乔灌结合绿植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米。</t>
    </r>
  </si>
  <si>
    <t>榨溪村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</si>
  <si>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年民主镇马安村第二批人居环境提升工程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</si>
  <si>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院落环境提升桥灌结合绿植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平方米；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夜间照明院落灯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盏；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新建公厕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平方米，新建休闲场所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拆除乱搭乱建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户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平方米。</t>
    </r>
  </si>
  <si>
    <t>马安村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</si>
  <si>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年民主镇银米村第二批人居环境整治提升项目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</si>
  <si>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连户路硬化：连户路硬化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院落路硬化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花池砌筑：新建花池</t>
    </r>
    <r>
      <rPr>
        <sz val="14"/>
        <rFont val="Times New Roman"/>
        <charset val="134"/>
      </rPr>
      <t>400</t>
    </r>
    <r>
      <rPr>
        <sz val="14"/>
        <rFont val="宋体"/>
        <charset val="134"/>
      </rPr>
      <t>米，乔灌结合绿植</t>
    </r>
    <r>
      <rPr>
        <sz val="14"/>
        <rFont val="Times New Roman"/>
        <charset val="134"/>
      </rPr>
      <t>200</t>
    </r>
    <r>
      <rPr>
        <sz val="14"/>
        <rFont val="宋体"/>
        <charset val="134"/>
      </rPr>
      <t>平方；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村庄夜间照明：实施</t>
    </r>
    <r>
      <rPr>
        <sz val="14"/>
        <rFont val="Times New Roman"/>
        <charset val="134"/>
      </rPr>
      <t>541</t>
    </r>
    <r>
      <rPr>
        <sz val="14"/>
        <rFont val="宋体"/>
        <charset val="134"/>
      </rPr>
      <t>主干道夜间照明（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盏）。</t>
    </r>
  </si>
  <si>
    <t>银米村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</si>
  <si>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年民主镇枣树村人居环境整治提升项目</t>
    </r>
  </si>
  <si>
    <r>
      <rPr>
        <sz val="14"/>
        <rFont val="宋体"/>
        <charset val="134"/>
      </rPr>
      <t>枣树村容村貌提升：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院落硬化1390米。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联户路1800米。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院坝硬化20处。</t>
    </r>
  </si>
  <si>
    <t>枣树村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</si>
  <si>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年滔河镇柏坪村第二批人居环境整治提升项目</t>
    </r>
  </si>
  <si>
    <r>
      <rPr>
        <sz val="14"/>
        <rFont val="宋体"/>
        <charset val="134"/>
      </rPr>
      <t>柏坪村村容村貌提升：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院落提升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庭院经济改造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村庄环境提升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</si>
  <si>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年石门镇大河村第二批人居环境整治项目</t>
    </r>
  </si>
  <si>
    <r>
      <rPr>
        <sz val="14"/>
        <rFont val="宋体"/>
        <charset val="134"/>
      </rPr>
      <t>大河村村容村貌提升：院落墙体油画</t>
    </r>
    <r>
      <rPr>
        <sz val="14"/>
        <rFont val="Times New Roman"/>
        <charset val="134"/>
      </rPr>
      <t>400</t>
    </r>
    <r>
      <rPr>
        <sz val="14"/>
        <rFont val="宋体"/>
        <charset val="134"/>
      </rPr>
      <t>平米；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农村院落排污水渠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农村院落照明路灯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盏；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农村院落绿化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处。</t>
    </r>
  </si>
  <si>
    <t>大河村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</si>
  <si>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年堰门镇瑞金村第二批人居环境整治项目</t>
    </r>
  </si>
  <si>
    <r>
      <rPr>
        <sz val="14"/>
        <rFont val="宋体"/>
        <charset val="134"/>
      </rPr>
      <t>瑞金村村容村貌提升：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修建绿化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米。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实施夜间照明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处。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公路沿线空闲房屋墙面处理为文化宣传氛围墙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平方米。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道路两侧植被杂物清理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公里。</t>
    </r>
    <r>
      <rPr>
        <sz val="14"/>
        <rFont val="Times New Roman"/>
        <charset val="134"/>
      </rPr>
      <t>5.</t>
    </r>
    <r>
      <rPr>
        <sz val="14"/>
        <rFont val="宋体"/>
        <charset val="134"/>
      </rPr>
      <t>村入口标示牌一个。</t>
    </r>
  </si>
  <si>
    <t>瑞金村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</si>
  <si>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年官元镇龙板营村第二批人居环境整治项目</t>
    </r>
  </si>
  <si>
    <r>
      <rPr>
        <sz val="14"/>
        <rFont val="宋体"/>
        <charset val="134"/>
      </rPr>
      <t>庭院环境提升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处，排洪沟</t>
    </r>
    <r>
      <rPr>
        <sz val="14"/>
        <rFont val="Times New Roman"/>
        <charset val="134"/>
      </rPr>
      <t>700</t>
    </r>
    <r>
      <rPr>
        <sz val="14"/>
        <rFont val="宋体"/>
        <charset val="134"/>
      </rPr>
      <t>米，连户路</t>
    </r>
    <r>
      <rPr>
        <sz val="14"/>
        <rFont val="Times New Roman"/>
        <charset val="134"/>
      </rPr>
      <t>550</t>
    </r>
    <r>
      <rPr>
        <sz val="14"/>
        <rFont val="宋体"/>
        <charset val="134"/>
      </rPr>
      <t>米。</t>
    </r>
  </si>
  <si>
    <r>
      <rPr>
        <sz val="14"/>
        <rFont val="Times New Roman"/>
        <charset val="134"/>
      </rPr>
      <t>5</t>
    </r>
    <r>
      <rPr>
        <sz val="14"/>
        <rFont val="宋体"/>
        <charset val="134"/>
      </rPr>
      <t>个月</t>
    </r>
  </si>
  <si>
    <t>龙板营村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</si>
  <si>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年大道河镇月池台村第二批农村人居环境整治项目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</si>
  <si>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新建村内公厕两处；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打造绿化小品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新建村级主干道重要节点及集中院落绿化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㎡；</t>
    </r>
    <r>
      <rPr>
        <sz val="14"/>
        <rFont val="Times New Roman"/>
        <charset val="134"/>
      </rPr>
      <t>4.</t>
    </r>
    <r>
      <rPr>
        <sz val="14"/>
        <rFont val="宋体"/>
        <charset val="134"/>
      </rPr>
      <t>硬化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5.</t>
    </r>
    <r>
      <rPr>
        <sz val="14"/>
        <rFont val="宋体"/>
        <charset val="134"/>
      </rPr>
      <t>修建垃圾收集房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处；</t>
    </r>
    <r>
      <rPr>
        <sz val="14"/>
        <rFont val="Times New Roman"/>
        <charset val="134"/>
      </rPr>
      <t>6.</t>
    </r>
    <r>
      <rPr>
        <sz val="14"/>
        <rFont val="宋体"/>
        <charset val="134"/>
      </rPr>
      <t>沟渠治理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公里。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</si>
  <si>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年佐龙镇佐龙村第二批农村人居环境整治项目</t>
    </r>
  </si>
  <si>
    <r>
      <rPr>
        <sz val="14"/>
        <rFont val="宋体"/>
        <charset val="134"/>
      </rPr>
      <t>硬化二三四六组连户路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米；三四六组院落路硬化</t>
    </r>
    <r>
      <rPr>
        <sz val="14"/>
        <rFont val="Times New Roman"/>
        <charset val="134"/>
      </rPr>
      <t>900</t>
    </r>
    <r>
      <rPr>
        <sz val="14"/>
        <rFont val="宋体"/>
        <charset val="134"/>
      </rPr>
      <t>米。</t>
    </r>
  </si>
  <si>
    <r>
      <rPr>
        <sz val="14"/>
        <rFont val="宋体"/>
        <charset val="134"/>
      </rPr>
      <t>2022年孟石岭镇武学村</t>
    </r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年第二批人居环境整治项目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</si>
  <si>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对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组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户圈厕进行改建，院落提升；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对五组兴隆坪院落道路进行硬化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米宽。</t>
    </r>
  </si>
  <si>
    <t>武学村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</si>
  <si>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年城关镇永丰村第二批人居环境整治项目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</si>
  <si>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永丰村通村通组公路硬化修复：对水毁的通村、通组公路进行修复，修复路面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210</t>
    </r>
    <r>
      <rPr>
        <sz val="14"/>
        <rFont val="宋体"/>
        <charset val="134"/>
      </rPr>
      <t>米，修建护坎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处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方，修复涵洞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处，清理涵洞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处，清理边沟</t>
    </r>
    <r>
      <rPr>
        <sz val="14"/>
        <rFont val="Times New Roman"/>
        <charset val="134"/>
      </rPr>
      <t>6.33</t>
    </r>
    <r>
      <rPr>
        <sz val="14"/>
        <rFont val="宋体"/>
        <charset val="134"/>
      </rPr>
      <t>公里。</t>
    </r>
  </si>
  <si>
    <t>永丰村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</si>
  <si>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年大道河镇白果坪村农村人居环境整治项目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</si>
  <si>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院坝硬化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㎡；</t>
    </r>
    <r>
      <rPr>
        <sz val="14"/>
        <rFont val="Times New Roman"/>
        <charset val="134"/>
      </rPr>
      <t>2.</t>
    </r>
    <r>
      <rPr>
        <sz val="14"/>
        <rFont val="宋体"/>
        <charset val="134"/>
      </rPr>
      <t>硬化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米，硬化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米院落路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米；</t>
    </r>
    <r>
      <rPr>
        <sz val="14"/>
        <rFont val="Times New Roman"/>
        <charset val="134"/>
      </rPr>
      <t>3.</t>
    </r>
    <r>
      <rPr>
        <sz val="14"/>
        <rFont val="宋体"/>
        <charset val="134"/>
      </rPr>
      <t>打造五小庭院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户。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</si>
  <si>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年民主镇田湾村农村人居环境整治项目</t>
    </r>
  </si>
  <si>
    <r>
      <rPr>
        <sz val="14"/>
        <rFont val="宋体"/>
        <charset val="134"/>
      </rPr>
      <t>陈忠平门口至陈坦高商店街道两侧绿化，村卫生室至活动室后绿化，新村至社区工厂沿线绿化及综合提升；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院落路硬化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米，院坝硬化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处。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</si>
  <si>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年佐龙镇乱石沟村农村人居环境整治项目</t>
    </r>
  </si>
  <si>
    <r>
      <rPr>
        <sz val="14"/>
        <rFont val="宋体"/>
        <charset val="134"/>
      </rPr>
      <t>院落环境整治提升工程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处，污水处理池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座及管网800米，连户路硬化2</t>
    </r>
    <r>
      <rPr>
        <sz val="14"/>
        <rFont val="Times New Roman"/>
        <charset val="134"/>
      </rPr>
      <t>00</t>
    </r>
    <r>
      <rPr>
        <sz val="14"/>
        <rFont val="宋体"/>
        <charset val="134"/>
      </rPr>
      <t>米。</t>
    </r>
  </si>
  <si>
    <t>乱石沟村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</si>
  <si>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年四季镇天坪村农村人居环境整治项目</t>
    </r>
  </si>
  <si>
    <r>
      <rPr>
        <sz val="14"/>
        <rFont val="宋体"/>
        <charset val="134"/>
      </rPr>
      <t>天坪村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米宽连户路硬化</t>
    </r>
    <r>
      <rPr>
        <sz val="14"/>
        <rFont val="Times New Roman"/>
        <charset val="134"/>
      </rPr>
      <t>2050</t>
    </r>
    <r>
      <rPr>
        <sz val="14"/>
        <rFont val="宋体"/>
        <charset val="134"/>
      </rPr>
      <t>米，</t>
    </r>
    <r>
      <rPr>
        <sz val="14"/>
        <rFont val="Times New Roman"/>
        <charset val="134"/>
      </rPr>
      <t>2.5</t>
    </r>
    <r>
      <rPr>
        <sz val="14"/>
        <rFont val="宋体"/>
        <charset val="134"/>
      </rPr>
      <t>米宽院落路硬化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米，空闲地绿化</t>
    </r>
    <r>
      <rPr>
        <sz val="14"/>
        <rFont val="Times New Roman"/>
        <charset val="134"/>
      </rPr>
      <t>800</t>
    </r>
    <r>
      <rPr>
        <sz val="14"/>
        <rFont val="宋体"/>
        <charset val="134"/>
      </rPr>
      <t>平方，修建花池</t>
    </r>
    <r>
      <rPr>
        <sz val="14"/>
        <rFont val="Times New Roman"/>
        <charset val="134"/>
      </rPr>
      <t>1000</t>
    </r>
    <r>
      <rPr>
        <sz val="14"/>
        <rFont val="宋体"/>
        <charset val="134"/>
      </rPr>
      <t>米，拆除公路沿线乱搭乱建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处。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</si>
  <si>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年蔺河镇草垭村第二批人居环境整治项目</t>
    </r>
  </si>
  <si>
    <r>
      <rPr>
        <sz val="14"/>
        <rFont val="宋体"/>
        <charset val="134"/>
      </rPr>
      <t>污水管网建设：新建污水管道</t>
    </r>
    <r>
      <rPr>
        <sz val="14"/>
        <rFont val="Times New Roman"/>
        <charset val="134"/>
      </rPr>
      <t>1500</t>
    </r>
    <r>
      <rPr>
        <sz val="14"/>
        <rFont val="宋体"/>
        <charset val="134"/>
      </rPr>
      <t>米，沟渠治理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米。</t>
    </r>
  </si>
  <si>
    <t>草垭村</t>
  </si>
  <si>
    <t>四、其他项目</t>
  </si>
  <si>
    <t>岚皋县乡村振兴示范村规划编制项目</t>
  </si>
  <si>
    <t>对全县13个乡村振兴示范村规划编制费用进行补助，每村补助10万元。</t>
  </si>
  <si>
    <t>佐龙镇佐龙村数字乡村建设项目</t>
  </si>
  <si>
    <t>以村级为单位建设数智乡村综合服务平台，涵盖资产管理、社会治理、产品展示、智慧党建、智慧农业、安全用水等模块。资源目录数字档案，农业园种植地图及可视化实时生长环境。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</si>
  <si>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年项目管理费</t>
    </r>
  </si>
  <si>
    <t>项目管理费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</si>
</sst>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0_ "/>
  </numFmts>
  <fonts count="42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  <scheme val="minor"/>
    </font>
    <font>
      <b/>
      <sz val="28"/>
      <name val="宋体"/>
      <charset val="134"/>
    </font>
    <font>
      <b/>
      <sz val="28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方正小标宋简体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name val="仿宋_GB2312"/>
      <charset val="134"/>
    </font>
    <font>
      <vertAlign val="superscript"/>
      <sz val="14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35" fillId="15" borderId="8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0" borderId="0"/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</cellStyleXfs>
  <cellXfs count="6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justify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9" fontId="1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4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6 2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3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4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5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6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7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8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1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2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92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9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0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1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2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3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4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5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6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7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3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4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184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8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19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0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1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2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3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4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5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5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6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7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8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69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0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1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2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3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0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1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2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3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4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5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6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7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8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57150</xdr:colOff>
      <xdr:row>5</xdr:row>
      <xdr:rowOff>0</xdr:rowOff>
    </xdr:to>
    <xdr:sp>
      <xdr:nvSpPr>
        <xdr:cNvPr id="2749" name="Text Box 7"/>
        <xdr:cNvSpPr txBox="1"/>
      </xdr:nvSpPr>
      <xdr:spPr>
        <a:xfrm>
          <a:off x="2143125" y="238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5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6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6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2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3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4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5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6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7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8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69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70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71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72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773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7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8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79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0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1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2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3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4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5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6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0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1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2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3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4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5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6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7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8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79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80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881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8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89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0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1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2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3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4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5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6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7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78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79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0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1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2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3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4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5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6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7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8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2989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299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0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1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2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3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4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5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6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7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8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86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87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88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89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0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1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2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3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4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5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6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267970</xdr:colOff>
      <xdr:row>5</xdr:row>
      <xdr:rowOff>406400</xdr:rowOff>
    </xdr:to>
    <xdr:sp>
      <xdr:nvSpPr>
        <xdr:cNvPr id="3097" name="Image1"/>
        <xdr:cNvSpPr>
          <a:spLocks noChangeAspect="1"/>
        </xdr:cNvSpPr>
      </xdr:nvSpPr>
      <xdr:spPr>
        <a:xfrm>
          <a:off x="2143125" y="238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9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09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0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1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2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3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8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49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0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1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2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3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4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5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6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260985</xdr:colOff>
      <xdr:row>5</xdr:row>
      <xdr:rowOff>399415</xdr:rowOff>
    </xdr:to>
    <xdr:sp>
      <xdr:nvSpPr>
        <xdr:cNvPr id="3157" name="Image1"/>
        <xdr:cNvSpPr>
          <a:spLocks noChangeAspect="1"/>
        </xdr:cNvSpPr>
      </xdr:nvSpPr>
      <xdr:spPr>
        <a:xfrm>
          <a:off x="2143125" y="238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9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9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9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19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19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20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2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6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6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6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6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7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8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29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0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0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2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3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4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5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6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7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8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09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10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11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12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267970</xdr:colOff>
      <xdr:row>4</xdr:row>
      <xdr:rowOff>406400</xdr:rowOff>
    </xdr:to>
    <xdr:sp>
      <xdr:nvSpPr>
        <xdr:cNvPr id="3313" name="Image1"/>
        <xdr:cNvSpPr>
          <a:spLocks noChangeAspect="1"/>
        </xdr:cNvSpPr>
      </xdr:nvSpPr>
      <xdr:spPr>
        <a:xfrm>
          <a:off x="2143125" y="190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1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2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3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4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5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4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5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6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7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8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69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70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71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72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260985</xdr:colOff>
      <xdr:row>4</xdr:row>
      <xdr:rowOff>399415</xdr:rowOff>
    </xdr:to>
    <xdr:sp>
      <xdr:nvSpPr>
        <xdr:cNvPr id="3373" name="Image1"/>
        <xdr:cNvSpPr>
          <a:spLocks noChangeAspect="1"/>
        </xdr:cNvSpPr>
      </xdr:nvSpPr>
      <xdr:spPr>
        <a:xfrm>
          <a:off x="2143125" y="190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39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1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2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342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34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8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49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0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1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18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19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0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1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2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3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4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5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6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7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8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267970</xdr:colOff>
      <xdr:row>1</xdr:row>
      <xdr:rowOff>406400</xdr:rowOff>
    </xdr:to>
    <xdr:sp>
      <xdr:nvSpPr>
        <xdr:cNvPr id="3529" name="Image1"/>
        <xdr:cNvSpPr>
          <a:spLocks noChangeAspect="1"/>
        </xdr:cNvSpPr>
      </xdr:nvSpPr>
      <xdr:spPr>
        <a:xfrm>
          <a:off x="2143125" y="47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3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4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5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6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7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0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1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2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3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4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5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6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7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8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260985</xdr:colOff>
      <xdr:row>1</xdr:row>
      <xdr:rowOff>399415</xdr:rowOff>
    </xdr:to>
    <xdr:sp>
      <xdr:nvSpPr>
        <xdr:cNvPr id="3589" name="Image1"/>
        <xdr:cNvSpPr>
          <a:spLocks noChangeAspect="1"/>
        </xdr:cNvSpPr>
      </xdr:nvSpPr>
      <xdr:spPr>
        <a:xfrm>
          <a:off x="2143125" y="47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5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6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7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8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39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0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1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2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3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4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49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49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450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5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6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7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8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49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0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1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2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3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1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1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542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4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5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6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7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8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59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0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1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3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4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5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6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7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8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29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0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1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8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29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0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1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2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3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4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5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6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57150</xdr:colOff>
      <xdr:row>7</xdr:row>
      <xdr:rowOff>0</xdr:rowOff>
    </xdr:to>
    <xdr:sp>
      <xdr:nvSpPr>
        <xdr:cNvPr id="6337" name="Text Box 7"/>
        <xdr:cNvSpPr txBox="1"/>
      </xdr:nvSpPr>
      <xdr:spPr>
        <a:xfrm>
          <a:off x="2143125" y="33337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3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3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4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0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1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2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3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4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5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6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7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8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59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60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361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6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7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8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39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0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1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2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3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4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5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58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59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0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1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2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3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4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5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6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7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8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6469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7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8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49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0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1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652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6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6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6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6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57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59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7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68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69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8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9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9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9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79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79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8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89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90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90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0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7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8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699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99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699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0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1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2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3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4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5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6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7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8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0</xdr:row>
      <xdr:rowOff>406400</xdr:rowOff>
    </xdr:to>
    <xdr:sp>
      <xdr:nvSpPr>
        <xdr:cNvPr id="7009" name="Image1"/>
        <xdr:cNvSpPr>
          <a:spLocks noChangeAspect="1"/>
        </xdr:cNvSpPr>
      </xdr:nvSpPr>
      <xdr:spPr>
        <a:xfrm>
          <a:off x="21431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1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2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3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4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5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0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1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2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3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4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5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6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7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8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7069" name="Image1"/>
        <xdr:cNvSpPr>
          <a:spLocks noChangeAspect="1"/>
        </xdr:cNvSpPr>
      </xdr:nvSpPr>
      <xdr:spPr>
        <a:xfrm>
          <a:off x="21431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7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8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09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0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06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07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08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09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0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1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2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3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4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5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6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267970</xdr:colOff>
      <xdr:row>7</xdr:row>
      <xdr:rowOff>406400</xdr:rowOff>
    </xdr:to>
    <xdr:sp>
      <xdr:nvSpPr>
        <xdr:cNvPr id="7117" name="Image1"/>
        <xdr:cNvSpPr>
          <a:spLocks noChangeAspect="1"/>
        </xdr:cNvSpPr>
      </xdr:nvSpPr>
      <xdr:spPr>
        <a:xfrm>
          <a:off x="2143125" y="333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1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1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2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3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4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5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8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69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0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1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2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3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4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5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6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260985</xdr:colOff>
      <xdr:row>7</xdr:row>
      <xdr:rowOff>399415</xdr:rowOff>
    </xdr:to>
    <xdr:sp>
      <xdr:nvSpPr>
        <xdr:cNvPr id="7177" name="Image1"/>
        <xdr:cNvSpPr>
          <a:spLocks noChangeAspect="1"/>
        </xdr:cNvSpPr>
      </xdr:nvSpPr>
      <xdr:spPr>
        <a:xfrm>
          <a:off x="2143125" y="333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7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7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8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19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0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1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1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1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1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4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5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6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7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8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19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0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1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2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3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4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225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2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2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2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2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3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4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5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6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7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28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8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8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8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8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29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0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1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2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2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2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3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4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5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6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7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8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29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30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31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32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333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3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4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5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6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7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8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9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9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9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39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39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0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1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2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0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1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2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3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4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5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6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7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8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39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40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267970</xdr:colOff>
      <xdr:row>3</xdr:row>
      <xdr:rowOff>406400</xdr:rowOff>
    </xdr:to>
    <xdr:sp>
      <xdr:nvSpPr>
        <xdr:cNvPr id="7441" name="Image1"/>
        <xdr:cNvSpPr>
          <a:spLocks noChangeAspect="1"/>
        </xdr:cNvSpPr>
      </xdr:nvSpPr>
      <xdr:spPr>
        <a:xfrm>
          <a:off x="2143125" y="1428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4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5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6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7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8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2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3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4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5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6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7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8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499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500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260985</xdr:colOff>
      <xdr:row>3</xdr:row>
      <xdr:rowOff>399415</xdr:rowOff>
    </xdr:to>
    <xdr:sp>
      <xdr:nvSpPr>
        <xdr:cNvPr id="7501" name="Image1"/>
        <xdr:cNvSpPr>
          <a:spLocks noChangeAspect="1"/>
        </xdr:cNvSpPr>
      </xdr:nvSpPr>
      <xdr:spPr>
        <a:xfrm>
          <a:off x="2143125" y="1428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0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1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2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3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38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39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0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1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2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3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4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5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6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7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8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267970</xdr:colOff>
      <xdr:row>9</xdr:row>
      <xdr:rowOff>406400</xdr:rowOff>
    </xdr:to>
    <xdr:sp>
      <xdr:nvSpPr>
        <xdr:cNvPr id="7549" name="Image1"/>
        <xdr:cNvSpPr>
          <a:spLocks noChangeAspect="1"/>
        </xdr:cNvSpPr>
      </xdr:nvSpPr>
      <xdr:spPr>
        <a:xfrm>
          <a:off x="2143125" y="4286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5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6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7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8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59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0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1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2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3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4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5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6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7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8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260985</xdr:colOff>
      <xdr:row>9</xdr:row>
      <xdr:rowOff>399415</xdr:rowOff>
    </xdr:to>
    <xdr:sp>
      <xdr:nvSpPr>
        <xdr:cNvPr id="7609" name="Image1"/>
        <xdr:cNvSpPr>
          <a:spLocks noChangeAspect="1"/>
        </xdr:cNvSpPr>
      </xdr:nvSpPr>
      <xdr:spPr>
        <a:xfrm>
          <a:off x="2143125" y="4286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1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2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3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4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46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47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48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49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0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1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2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3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4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5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6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267970</xdr:colOff>
      <xdr:row>10</xdr:row>
      <xdr:rowOff>406400</xdr:rowOff>
    </xdr:to>
    <xdr:sp>
      <xdr:nvSpPr>
        <xdr:cNvPr id="7657" name="Image1"/>
        <xdr:cNvSpPr>
          <a:spLocks noChangeAspect="1"/>
        </xdr:cNvSpPr>
      </xdr:nvSpPr>
      <xdr:spPr>
        <a:xfrm>
          <a:off x="2143125" y="4762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5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5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6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7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8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69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8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09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0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1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2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3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4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5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6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260985</xdr:colOff>
      <xdr:row>10</xdr:row>
      <xdr:rowOff>399415</xdr:rowOff>
    </xdr:to>
    <xdr:sp>
      <xdr:nvSpPr>
        <xdr:cNvPr id="7717" name="Image1"/>
        <xdr:cNvSpPr>
          <a:spLocks noChangeAspect="1"/>
        </xdr:cNvSpPr>
      </xdr:nvSpPr>
      <xdr:spPr>
        <a:xfrm>
          <a:off x="2143125" y="4762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3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454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455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4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5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6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7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8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908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909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1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2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92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9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0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1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2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1374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1375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3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4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5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6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7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1828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1829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3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4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184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8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19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0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1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2294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2295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2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3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4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5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4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5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6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7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8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69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0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1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2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8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39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0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1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2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3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4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5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6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354965</xdr:colOff>
      <xdr:row>93</xdr:row>
      <xdr:rowOff>0</xdr:rowOff>
    </xdr:from>
    <xdr:to>
      <xdr:col>2</xdr:col>
      <xdr:colOff>412115</xdr:colOff>
      <xdr:row>93</xdr:row>
      <xdr:rowOff>0</xdr:rowOff>
    </xdr:to>
    <xdr:sp>
      <xdr:nvSpPr>
        <xdr:cNvPr id="2747" name="Text Box 7"/>
        <xdr:cNvSpPr txBox="1"/>
      </xdr:nvSpPr>
      <xdr:spPr>
        <a:xfrm>
          <a:off x="2707640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2748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57150</xdr:colOff>
      <xdr:row>93</xdr:row>
      <xdr:rowOff>0</xdr:rowOff>
    </xdr:to>
    <xdr:sp>
      <xdr:nvSpPr>
        <xdr:cNvPr id="2749" name="Text Box 7"/>
        <xdr:cNvSpPr txBox="1"/>
      </xdr:nvSpPr>
      <xdr:spPr>
        <a:xfrm>
          <a:off x="2352675" y="44291250"/>
          <a:ext cx="5715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5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6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6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2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3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4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5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6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7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8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69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70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71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72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281305</xdr:colOff>
      <xdr:row>93</xdr:row>
      <xdr:rowOff>406400</xdr:rowOff>
    </xdr:to>
    <xdr:sp>
      <xdr:nvSpPr>
        <xdr:cNvPr id="2773" name="Image1"/>
        <xdr:cNvSpPr>
          <a:spLocks noChangeAspect="1"/>
        </xdr:cNvSpPr>
      </xdr:nvSpPr>
      <xdr:spPr>
        <a:xfrm>
          <a:off x="2366010" y="442912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7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8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79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0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1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4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5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6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7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8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29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30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31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32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93</xdr:row>
      <xdr:rowOff>0</xdr:rowOff>
    </xdr:from>
    <xdr:to>
      <xdr:col>2</xdr:col>
      <xdr:colOff>274320</xdr:colOff>
      <xdr:row>93</xdr:row>
      <xdr:rowOff>399415</xdr:rowOff>
    </xdr:to>
    <xdr:sp>
      <xdr:nvSpPr>
        <xdr:cNvPr id="2833" name="Image1"/>
        <xdr:cNvSpPr>
          <a:spLocks noChangeAspect="1"/>
        </xdr:cNvSpPr>
      </xdr:nvSpPr>
      <xdr:spPr>
        <a:xfrm>
          <a:off x="2366010" y="442912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3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4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5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6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0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1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2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3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4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5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6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7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8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79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80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281305</xdr:colOff>
      <xdr:row>30</xdr:row>
      <xdr:rowOff>406400</xdr:rowOff>
    </xdr:to>
    <xdr:sp>
      <xdr:nvSpPr>
        <xdr:cNvPr id="2881" name="Image1"/>
        <xdr:cNvSpPr>
          <a:spLocks noChangeAspect="1"/>
        </xdr:cNvSpPr>
      </xdr:nvSpPr>
      <xdr:spPr>
        <a:xfrm>
          <a:off x="2366010" y="142875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8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89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0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1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2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2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3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4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5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6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7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8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39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40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30</xdr:row>
      <xdr:rowOff>0</xdr:rowOff>
    </xdr:from>
    <xdr:to>
      <xdr:col>2</xdr:col>
      <xdr:colOff>274320</xdr:colOff>
      <xdr:row>30</xdr:row>
      <xdr:rowOff>399415</xdr:rowOff>
    </xdr:to>
    <xdr:sp>
      <xdr:nvSpPr>
        <xdr:cNvPr id="2941" name="Image1"/>
        <xdr:cNvSpPr>
          <a:spLocks noChangeAspect="1"/>
        </xdr:cNvSpPr>
      </xdr:nvSpPr>
      <xdr:spPr>
        <a:xfrm>
          <a:off x="2366010" y="142875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4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5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6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7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78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79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0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1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2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3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4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5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6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7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8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281305</xdr:colOff>
      <xdr:row>36</xdr:row>
      <xdr:rowOff>406400</xdr:rowOff>
    </xdr:to>
    <xdr:sp>
      <xdr:nvSpPr>
        <xdr:cNvPr id="2989" name="Image1"/>
        <xdr:cNvSpPr>
          <a:spLocks noChangeAspect="1"/>
        </xdr:cNvSpPr>
      </xdr:nvSpPr>
      <xdr:spPr>
        <a:xfrm>
          <a:off x="2366010" y="1714500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299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0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1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2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3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0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1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2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3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4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5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6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7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8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36</xdr:row>
      <xdr:rowOff>0</xdr:rowOff>
    </xdr:from>
    <xdr:to>
      <xdr:col>2</xdr:col>
      <xdr:colOff>274320</xdr:colOff>
      <xdr:row>36</xdr:row>
      <xdr:rowOff>399415</xdr:rowOff>
    </xdr:to>
    <xdr:sp>
      <xdr:nvSpPr>
        <xdr:cNvPr id="3049" name="Image1"/>
        <xdr:cNvSpPr>
          <a:spLocks noChangeAspect="1"/>
        </xdr:cNvSpPr>
      </xdr:nvSpPr>
      <xdr:spPr>
        <a:xfrm>
          <a:off x="2366010" y="1714500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5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6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7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8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86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87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88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89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0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1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2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3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4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5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6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281305</xdr:colOff>
      <xdr:row>95</xdr:row>
      <xdr:rowOff>406400</xdr:rowOff>
    </xdr:to>
    <xdr:sp>
      <xdr:nvSpPr>
        <xdr:cNvPr id="3097" name="Image1"/>
        <xdr:cNvSpPr>
          <a:spLocks noChangeAspect="1"/>
        </xdr:cNvSpPr>
      </xdr:nvSpPr>
      <xdr:spPr>
        <a:xfrm>
          <a:off x="2366010" y="4524375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9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09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0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1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2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3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8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49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0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1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2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3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4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5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6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95</xdr:row>
      <xdr:rowOff>0</xdr:rowOff>
    </xdr:from>
    <xdr:to>
      <xdr:col>2</xdr:col>
      <xdr:colOff>274320</xdr:colOff>
      <xdr:row>95</xdr:row>
      <xdr:rowOff>399415</xdr:rowOff>
    </xdr:to>
    <xdr:sp>
      <xdr:nvSpPr>
        <xdr:cNvPr id="3157" name="Image1"/>
        <xdr:cNvSpPr>
          <a:spLocks noChangeAspect="1"/>
        </xdr:cNvSpPr>
      </xdr:nvSpPr>
      <xdr:spPr>
        <a:xfrm>
          <a:off x="2366010" y="4524375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F4" sqref="F4"/>
    </sheetView>
  </sheetViews>
  <sheetFormatPr defaultColWidth="9" defaultRowHeight="37.5" customHeight="1"/>
  <cols>
    <col min="1" max="1" width="6.125" style="1" customWidth="1"/>
    <col min="2" max="2" width="22" style="1" customWidth="1"/>
    <col min="3" max="3" width="12.75" style="1" customWidth="1"/>
    <col min="4" max="4" width="16.125" style="1" customWidth="1"/>
    <col min="5" max="11" width="8.625" style="1" customWidth="1"/>
    <col min="12" max="12" width="11.875" style="3" customWidth="1"/>
    <col min="13" max="16384" width="9" style="3"/>
  </cols>
  <sheetData>
    <row r="1" s="51" customFormat="1" customHeight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52" customFormat="1" customHeight="1" spans="1:12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8"/>
      <c r="G2" s="58"/>
      <c r="H2" s="58"/>
      <c r="I2" s="58"/>
      <c r="J2" s="58"/>
      <c r="K2" s="58"/>
      <c r="L2" s="57" t="s">
        <v>6</v>
      </c>
    </row>
    <row r="3" s="52" customFormat="1" customHeight="1" spans="1:12">
      <c r="A3" s="58"/>
      <c r="B3" s="58"/>
      <c r="C3" s="58"/>
      <c r="D3" s="58"/>
      <c r="E3" s="57" t="s">
        <v>7</v>
      </c>
      <c r="F3" s="57" t="s">
        <v>8</v>
      </c>
      <c r="G3" s="58"/>
      <c r="H3" s="58"/>
      <c r="I3" s="58"/>
      <c r="J3" s="58"/>
      <c r="K3" s="57" t="s">
        <v>9</v>
      </c>
      <c r="L3" s="58"/>
    </row>
    <row r="4" s="52" customFormat="1" customHeight="1" spans="1:12">
      <c r="A4" s="58"/>
      <c r="B4" s="58"/>
      <c r="C4" s="58"/>
      <c r="D4" s="58"/>
      <c r="E4" s="58"/>
      <c r="F4" s="57" t="s">
        <v>10</v>
      </c>
      <c r="G4" s="57" t="s">
        <v>11</v>
      </c>
      <c r="H4" s="57" t="s">
        <v>12</v>
      </c>
      <c r="I4" s="57" t="s">
        <v>13</v>
      </c>
      <c r="J4" s="57" t="s">
        <v>14</v>
      </c>
      <c r="K4" s="58"/>
      <c r="L4" s="58"/>
    </row>
    <row r="5" s="52" customFormat="1" customHeight="1" spans="1:12">
      <c r="A5" s="58"/>
      <c r="B5" s="57" t="s">
        <v>7</v>
      </c>
      <c r="C5" s="58"/>
      <c r="D5" s="58"/>
      <c r="E5" s="59">
        <f>SUM(E6:E11)</f>
        <v>9512</v>
      </c>
      <c r="F5" s="59">
        <f t="shared" ref="E5:K5" si="0">SUM(F6:F11)</f>
        <v>7210</v>
      </c>
      <c r="G5" s="59">
        <f t="shared" si="0"/>
        <v>3032</v>
      </c>
      <c r="H5" s="59">
        <f t="shared" si="0"/>
        <v>1478</v>
      </c>
      <c r="I5" s="59">
        <f t="shared" si="0"/>
        <v>500</v>
      </c>
      <c r="J5" s="59">
        <f t="shared" si="0"/>
        <v>2200</v>
      </c>
      <c r="K5" s="59">
        <f t="shared" si="0"/>
        <v>2302</v>
      </c>
      <c r="L5" s="65"/>
    </row>
    <row r="6" s="53" customFormat="1" customHeight="1" spans="1:12">
      <c r="A6" s="60">
        <v>1</v>
      </c>
      <c r="B6" s="61" t="s">
        <v>15</v>
      </c>
      <c r="C6" s="60" t="s">
        <v>16</v>
      </c>
      <c r="D6" s="60" t="s">
        <v>16</v>
      </c>
      <c r="E6" s="60">
        <f t="shared" ref="E6:E11" si="1">SUM(F6+K6)</f>
        <v>50</v>
      </c>
      <c r="F6" s="60">
        <f>SUM(G6:J6)</f>
        <v>50</v>
      </c>
      <c r="G6" s="60">
        <v>50</v>
      </c>
      <c r="H6" s="60"/>
      <c r="I6" s="60"/>
      <c r="J6" s="60"/>
      <c r="K6" s="60"/>
      <c r="L6" s="66"/>
    </row>
    <row r="7" s="54" customFormat="1" customHeight="1" spans="1:12">
      <c r="A7" s="60">
        <v>2</v>
      </c>
      <c r="B7" s="60" t="s">
        <v>17</v>
      </c>
      <c r="C7" s="60" t="s">
        <v>18</v>
      </c>
      <c r="D7" s="60" t="s">
        <v>19</v>
      </c>
      <c r="E7" s="60">
        <f t="shared" si="1"/>
        <v>1030</v>
      </c>
      <c r="F7" s="62">
        <v>1030</v>
      </c>
      <c r="G7" s="62">
        <v>578</v>
      </c>
      <c r="H7" s="62">
        <v>392</v>
      </c>
      <c r="I7" s="62">
        <v>60</v>
      </c>
      <c r="J7" s="62"/>
      <c r="K7" s="62"/>
      <c r="L7" s="67"/>
    </row>
    <row r="8" s="54" customFormat="1" customHeight="1" spans="1:12">
      <c r="A8" s="60">
        <v>3</v>
      </c>
      <c r="B8" s="60" t="s">
        <v>20</v>
      </c>
      <c r="C8" s="60" t="s">
        <v>21</v>
      </c>
      <c r="D8" s="60" t="s">
        <v>22</v>
      </c>
      <c r="E8" s="60">
        <f t="shared" si="1"/>
        <v>4952</v>
      </c>
      <c r="F8" s="62">
        <f>SUM(G8:J8)</f>
        <v>2762</v>
      </c>
      <c r="G8" s="62">
        <v>1610</v>
      </c>
      <c r="H8" s="62">
        <v>120</v>
      </c>
      <c r="I8" s="62">
        <v>310</v>
      </c>
      <c r="J8" s="62">
        <v>722</v>
      </c>
      <c r="K8" s="62">
        <v>2190</v>
      </c>
      <c r="L8" s="68" t="s">
        <v>23</v>
      </c>
    </row>
    <row r="9" s="54" customFormat="1" customHeight="1" spans="1:12">
      <c r="A9" s="60">
        <v>4</v>
      </c>
      <c r="B9" s="60" t="s">
        <v>24</v>
      </c>
      <c r="C9" s="63" t="s">
        <v>25</v>
      </c>
      <c r="D9" s="60" t="s">
        <v>26</v>
      </c>
      <c r="E9" s="60">
        <f t="shared" si="1"/>
        <v>617</v>
      </c>
      <c r="F9" s="62">
        <v>617</v>
      </c>
      <c r="G9" s="62">
        <v>461</v>
      </c>
      <c r="H9" s="62">
        <v>156</v>
      </c>
      <c r="I9" s="62"/>
      <c r="J9" s="62"/>
      <c r="K9" s="62"/>
      <c r="L9" s="67"/>
    </row>
    <row r="10" s="54" customFormat="1" customHeight="1" spans="1:12">
      <c r="A10" s="60">
        <v>5</v>
      </c>
      <c r="B10" s="60" t="s">
        <v>27</v>
      </c>
      <c r="C10" s="64" t="s">
        <v>28</v>
      </c>
      <c r="D10" s="60" t="s">
        <v>29</v>
      </c>
      <c r="E10" s="60">
        <f t="shared" si="1"/>
        <v>1578</v>
      </c>
      <c r="F10" s="62">
        <v>1578</v>
      </c>
      <c r="G10" s="62"/>
      <c r="H10" s="62">
        <v>210</v>
      </c>
      <c r="I10" s="62"/>
      <c r="J10" s="62">
        <v>1368</v>
      </c>
      <c r="K10" s="62"/>
      <c r="L10" s="67"/>
    </row>
    <row r="11" s="54" customFormat="1" customHeight="1" spans="1:12">
      <c r="A11" s="60">
        <v>6</v>
      </c>
      <c r="B11" s="60" t="s">
        <v>30</v>
      </c>
      <c r="C11" s="60" t="s">
        <v>31</v>
      </c>
      <c r="D11" s="60" t="s">
        <v>32</v>
      </c>
      <c r="E11" s="60">
        <f t="shared" si="1"/>
        <v>1285</v>
      </c>
      <c r="F11" s="62">
        <v>1173</v>
      </c>
      <c r="G11" s="62">
        <v>333</v>
      </c>
      <c r="H11" s="62">
        <v>600</v>
      </c>
      <c r="I11" s="62">
        <v>130</v>
      </c>
      <c r="J11" s="62">
        <v>110</v>
      </c>
      <c r="K11" s="62">
        <v>112</v>
      </c>
      <c r="L11" s="67"/>
    </row>
    <row r="12" s="55" customFormat="1" customHeight="1" spans="1:1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</sheetData>
  <mergeCells count="10">
    <mergeCell ref="A1:L1"/>
    <mergeCell ref="E2:K2"/>
    <mergeCell ref="F3:J3"/>
    <mergeCell ref="A2:A4"/>
    <mergeCell ref="B2:B4"/>
    <mergeCell ref="C2:C4"/>
    <mergeCell ref="D2:D4"/>
    <mergeCell ref="E3:E4"/>
    <mergeCell ref="K3:K4"/>
    <mergeCell ref="L2:L4"/>
  </mergeCells>
  <pageMargins left="0.75" right="0.75" top="1" bottom="1" header="0.5" footer="0.5"/>
  <pageSetup paperSize="9" scale="9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showZeros="0" zoomScale="70" zoomScaleNormal="70" workbookViewId="0">
      <pane ySplit="5" topLeftCell="A6" activePane="bottomLeft" state="frozen"/>
      <selection/>
      <selection pane="bottomLeft" activeCell="L14" sqref="L14"/>
    </sheetView>
  </sheetViews>
  <sheetFormatPr defaultColWidth="9" defaultRowHeight="37.5" customHeight="1"/>
  <cols>
    <col min="1" max="1" width="6.125" style="1" customWidth="1"/>
    <col min="2" max="2" width="24.75" style="1" customWidth="1"/>
    <col min="3" max="3" width="39.5" style="1" customWidth="1"/>
    <col min="4" max="4" width="7.875" style="1" customWidth="1"/>
    <col min="5" max="5" width="13.625" style="1" customWidth="1"/>
    <col min="6" max="6" width="13.875" style="1" customWidth="1"/>
    <col min="7" max="7" width="16.75" style="1" customWidth="1"/>
    <col min="8" max="8" width="15.125" style="1" customWidth="1"/>
    <col min="9" max="15" width="14.875" style="1" customWidth="1"/>
    <col min="16" max="16384" width="9" style="3"/>
  </cols>
  <sheetData>
    <row r="1" s="1" customFormat="1" customHeight="1" spans="1:1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customHeight="1" spans="1:15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7"/>
      <c r="G2" s="6" t="s">
        <v>3</v>
      </c>
      <c r="H2" s="6" t="s">
        <v>4</v>
      </c>
      <c r="I2" s="6" t="s">
        <v>5</v>
      </c>
      <c r="J2" s="7"/>
      <c r="K2" s="7"/>
      <c r="L2" s="7"/>
      <c r="M2" s="7"/>
      <c r="N2" s="7"/>
      <c r="O2" s="7"/>
    </row>
    <row r="3" s="1" customFormat="1" customHeight="1" spans="1:15">
      <c r="A3" s="7"/>
      <c r="B3" s="7"/>
      <c r="C3" s="7"/>
      <c r="D3" s="7"/>
      <c r="E3" s="6" t="s">
        <v>39</v>
      </c>
      <c r="F3" s="6" t="s">
        <v>40</v>
      </c>
      <c r="G3" s="7"/>
      <c r="H3" s="7"/>
      <c r="I3" s="6" t="s">
        <v>7</v>
      </c>
      <c r="J3" s="6" t="s">
        <v>8</v>
      </c>
      <c r="K3" s="7"/>
      <c r="L3" s="7"/>
      <c r="M3" s="7"/>
      <c r="N3" s="7"/>
      <c r="O3" s="6" t="s">
        <v>9</v>
      </c>
    </row>
    <row r="4" s="1" customFormat="1" customHeight="1" spans="1:15">
      <c r="A4" s="7"/>
      <c r="B4" s="7"/>
      <c r="C4" s="7"/>
      <c r="D4" s="7"/>
      <c r="E4" s="7"/>
      <c r="F4" s="7"/>
      <c r="G4" s="7"/>
      <c r="H4" s="7"/>
      <c r="I4" s="7"/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7"/>
    </row>
    <row r="5" s="1" customFormat="1" customHeight="1" spans="1:15">
      <c r="A5" s="7"/>
      <c r="B5" s="7"/>
      <c r="C5" s="7"/>
      <c r="D5" s="7"/>
      <c r="E5" s="7"/>
      <c r="F5" s="8"/>
      <c r="G5" s="7"/>
      <c r="H5" s="7"/>
      <c r="I5" s="31">
        <f>SUM(I6+I62+I76+I96)</f>
        <v>9195</v>
      </c>
      <c r="J5" s="31">
        <f t="shared" ref="J5:O5" si="0">SUM(J6+J62+J76+J96)</f>
        <v>6893</v>
      </c>
      <c r="K5" s="32">
        <f t="shared" si="0"/>
        <v>3032</v>
      </c>
      <c r="L5" s="32">
        <f t="shared" si="0"/>
        <v>1478</v>
      </c>
      <c r="M5" s="32">
        <f t="shared" si="0"/>
        <v>500</v>
      </c>
      <c r="N5" s="32">
        <f t="shared" si="0"/>
        <v>1883</v>
      </c>
      <c r="O5" s="31">
        <f t="shared" si="0"/>
        <v>2302</v>
      </c>
    </row>
    <row r="6" s="2" customFormat="1" customHeight="1" spans="1:15">
      <c r="A6" s="6" t="s">
        <v>41</v>
      </c>
      <c r="B6" s="7"/>
      <c r="C6" s="7">
        <f>C7+C41+C50+C55</f>
        <v>49</v>
      </c>
      <c r="D6" s="7"/>
      <c r="E6" s="7"/>
      <c r="F6" s="7"/>
      <c r="G6" s="7"/>
      <c r="H6" s="7"/>
      <c r="I6" s="7">
        <f t="shared" ref="I6:I22" si="1">J6+O6</f>
        <v>7413</v>
      </c>
      <c r="J6" s="7">
        <f>J7+J41+J50+J55</f>
        <v>5111</v>
      </c>
      <c r="K6" s="7">
        <f>K7+K41+K50+K55</f>
        <v>1921</v>
      </c>
      <c r="L6" s="7">
        <f>L7+L41+L50+L55</f>
        <v>1047</v>
      </c>
      <c r="M6" s="7">
        <f t="shared" ref="M6:O6" si="2">M7+M41+M50+M55</f>
        <v>370</v>
      </c>
      <c r="N6" s="7">
        <f t="shared" si="2"/>
        <v>1773</v>
      </c>
      <c r="O6" s="7">
        <f t="shared" si="2"/>
        <v>2302</v>
      </c>
    </row>
    <row r="7" s="1" customFormat="1" customHeight="1" spans="1:15">
      <c r="A7" s="6" t="s">
        <v>42</v>
      </c>
      <c r="B7" s="7"/>
      <c r="C7" s="7">
        <f>C8+C15+C24+C30+C37</f>
        <v>29</v>
      </c>
      <c r="D7" s="7"/>
      <c r="E7" s="7"/>
      <c r="F7" s="7"/>
      <c r="G7" s="7"/>
      <c r="H7" s="7"/>
      <c r="I7" s="7">
        <f t="shared" si="1"/>
        <v>4575</v>
      </c>
      <c r="J7" s="7">
        <f>K7+L7+M7+N7</f>
        <v>2273</v>
      </c>
      <c r="K7" s="7">
        <f>K8+K15+K24+K30+K37</f>
        <v>1018</v>
      </c>
      <c r="L7" s="7">
        <f>L8+L15+L24+L30+L37</f>
        <v>540</v>
      </c>
      <c r="M7" s="7">
        <f t="shared" ref="M7:O7" si="3">M8+M15+M24+M30+M37</f>
        <v>310</v>
      </c>
      <c r="N7" s="7">
        <f t="shared" si="3"/>
        <v>405</v>
      </c>
      <c r="O7" s="7">
        <f t="shared" si="3"/>
        <v>2302</v>
      </c>
    </row>
    <row r="8" s="2" customFormat="1" customHeight="1" spans="1:15">
      <c r="A8" s="6" t="s">
        <v>43</v>
      </c>
      <c r="B8" s="7"/>
      <c r="C8" s="7">
        <v>6</v>
      </c>
      <c r="D8" s="9"/>
      <c r="E8" s="7"/>
      <c r="F8" s="7"/>
      <c r="G8" s="7"/>
      <c r="H8" s="7"/>
      <c r="I8" s="31">
        <f t="shared" si="1"/>
        <v>905</v>
      </c>
      <c r="J8" s="31">
        <f t="shared" ref="J8:J22" si="4">SUM(K8:N8)</f>
        <v>655</v>
      </c>
      <c r="K8" s="31">
        <f>SUM(K9:K14)</f>
        <v>250</v>
      </c>
      <c r="L8" s="31">
        <f t="shared" ref="L8:O8" si="5">SUM(L9:L14)</f>
        <v>0</v>
      </c>
      <c r="M8" s="31">
        <f t="shared" si="5"/>
        <v>0</v>
      </c>
      <c r="N8" s="31">
        <f t="shared" si="5"/>
        <v>405</v>
      </c>
      <c r="O8" s="31">
        <f t="shared" si="5"/>
        <v>250</v>
      </c>
    </row>
    <row r="9" s="1" customFormat="1" customHeight="1" spans="1:15">
      <c r="A9" s="8">
        <v>1</v>
      </c>
      <c r="B9" s="10" t="s">
        <v>44</v>
      </c>
      <c r="C9" s="11" t="s">
        <v>45</v>
      </c>
      <c r="D9" s="12" t="s">
        <v>46</v>
      </c>
      <c r="E9" s="13" t="s">
        <v>47</v>
      </c>
      <c r="F9" s="13" t="s">
        <v>48</v>
      </c>
      <c r="G9" s="13" t="s">
        <v>21</v>
      </c>
      <c r="H9" s="10" t="s">
        <v>49</v>
      </c>
      <c r="I9" s="33">
        <f t="shared" si="1"/>
        <v>170</v>
      </c>
      <c r="J9" s="33">
        <f t="shared" si="4"/>
        <v>50</v>
      </c>
      <c r="K9" s="33">
        <v>50</v>
      </c>
      <c r="L9" s="33"/>
      <c r="M9" s="33"/>
      <c r="N9" s="8"/>
      <c r="O9" s="8">
        <v>120</v>
      </c>
    </row>
    <row r="10" s="1" customFormat="1" customHeight="1" spans="1:15">
      <c r="A10" s="8">
        <v>2</v>
      </c>
      <c r="B10" s="10" t="s">
        <v>50</v>
      </c>
      <c r="C10" s="11" t="s">
        <v>51</v>
      </c>
      <c r="D10" s="12" t="s">
        <v>46</v>
      </c>
      <c r="E10" s="13" t="s">
        <v>52</v>
      </c>
      <c r="F10" s="13" t="s">
        <v>53</v>
      </c>
      <c r="G10" s="13" t="s">
        <v>21</v>
      </c>
      <c r="H10" s="10" t="s">
        <v>54</v>
      </c>
      <c r="I10" s="33">
        <f t="shared" si="1"/>
        <v>100</v>
      </c>
      <c r="J10" s="33">
        <f t="shared" si="4"/>
        <v>30</v>
      </c>
      <c r="K10" s="33">
        <v>30</v>
      </c>
      <c r="L10" s="33"/>
      <c r="M10" s="33"/>
      <c r="N10" s="8"/>
      <c r="O10" s="8">
        <v>70</v>
      </c>
    </row>
    <row r="11" s="1" customFormat="1" customHeight="1" spans="1:15">
      <c r="A11" s="8">
        <v>3</v>
      </c>
      <c r="B11" s="10" t="s">
        <v>55</v>
      </c>
      <c r="C11" s="11" t="s">
        <v>56</v>
      </c>
      <c r="D11" s="12" t="s">
        <v>46</v>
      </c>
      <c r="E11" s="13" t="s">
        <v>57</v>
      </c>
      <c r="F11" s="13" t="s">
        <v>58</v>
      </c>
      <c r="G11" s="13" t="s">
        <v>21</v>
      </c>
      <c r="H11" s="13" t="s">
        <v>21</v>
      </c>
      <c r="I11" s="33">
        <f t="shared" si="1"/>
        <v>405</v>
      </c>
      <c r="J11" s="33">
        <f t="shared" si="4"/>
        <v>405</v>
      </c>
      <c r="K11" s="33"/>
      <c r="L11" s="33"/>
      <c r="M11" s="33">
        <v>0</v>
      </c>
      <c r="N11" s="8">
        <v>405</v>
      </c>
      <c r="O11" s="8"/>
    </row>
    <row r="12" s="1" customFormat="1" customHeight="1" spans="1:15">
      <c r="A12" s="8">
        <v>4</v>
      </c>
      <c r="B12" s="10" t="s">
        <v>59</v>
      </c>
      <c r="C12" s="11" t="s">
        <v>60</v>
      </c>
      <c r="D12" s="12" t="s">
        <v>46</v>
      </c>
      <c r="E12" s="13" t="s">
        <v>57</v>
      </c>
      <c r="F12" s="13" t="s">
        <v>58</v>
      </c>
      <c r="G12" s="13" t="s">
        <v>21</v>
      </c>
      <c r="H12" s="10" t="s">
        <v>61</v>
      </c>
      <c r="I12" s="33">
        <f t="shared" si="1"/>
        <v>150</v>
      </c>
      <c r="J12" s="33">
        <f t="shared" si="4"/>
        <v>150</v>
      </c>
      <c r="K12" s="33">
        <v>150</v>
      </c>
      <c r="L12" s="33"/>
      <c r="M12" s="33"/>
      <c r="N12" s="33"/>
      <c r="O12" s="33"/>
    </row>
    <row r="13" s="1" customFormat="1" customHeight="1" spans="1:15">
      <c r="A13" s="8">
        <v>5</v>
      </c>
      <c r="B13" s="10" t="s">
        <v>62</v>
      </c>
      <c r="C13" s="11" t="s">
        <v>63</v>
      </c>
      <c r="D13" s="12" t="s">
        <v>46</v>
      </c>
      <c r="E13" s="13" t="s">
        <v>64</v>
      </c>
      <c r="F13" s="13" t="s">
        <v>65</v>
      </c>
      <c r="G13" s="13" t="s">
        <v>21</v>
      </c>
      <c r="H13" s="10" t="s">
        <v>66</v>
      </c>
      <c r="I13" s="33">
        <f t="shared" si="1"/>
        <v>40</v>
      </c>
      <c r="J13" s="33">
        <f t="shared" si="4"/>
        <v>10</v>
      </c>
      <c r="K13" s="33">
        <v>10</v>
      </c>
      <c r="L13" s="33"/>
      <c r="M13" s="33"/>
      <c r="N13" s="33"/>
      <c r="O13" s="33">
        <v>30</v>
      </c>
    </row>
    <row r="14" s="1" customFormat="1" customHeight="1" spans="1:15">
      <c r="A14" s="8">
        <v>6</v>
      </c>
      <c r="B14" s="10" t="s">
        <v>67</v>
      </c>
      <c r="C14" s="11" t="s">
        <v>68</v>
      </c>
      <c r="D14" s="12" t="s">
        <v>46</v>
      </c>
      <c r="E14" s="13" t="s">
        <v>69</v>
      </c>
      <c r="F14" s="13" t="s">
        <v>70</v>
      </c>
      <c r="G14" s="13" t="s">
        <v>21</v>
      </c>
      <c r="H14" s="10" t="s">
        <v>71</v>
      </c>
      <c r="I14" s="33">
        <f t="shared" si="1"/>
        <v>40</v>
      </c>
      <c r="J14" s="33">
        <f t="shared" si="4"/>
        <v>10</v>
      </c>
      <c r="K14" s="33">
        <v>10</v>
      </c>
      <c r="L14" s="33"/>
      <c r="M14" s="33"/>
      <c r="N14" s="8"/>
      <c r="O14" s="8">
        <v>30</v>
      </c>
    </row>
    <row r="15" s="2" customFormat="1" customHeight="1" spans="1:15">
      <c r="A15" s="6" t="s">
        <v>72</v>
      </c>
      <c r="B15" s="7"/>
      <c r="C15" s="7">
        <v>9</v>
      </c>
      <c r="D15" s="9"/>
      <c r="E15" s="7"/>
      <c r="F15" s="7"/>
      <c r="G15" s="7"/>
      <c r="H15" s="7"/>
      <c r="I15" s="31">
        <f t="shared" si="1"/>
        <v>800</v>
      </c>
      <c r="J15" s="31">
        <f t="shared" si="4"/>
        <v>228</v>
      </c>
      <c r="K15" s="31">
        <f>SUM(K16:K23)</f>
        <v>228</v>
      </c>
      <c r="L15" s="31">
        <f>SUM(L16:L23)</f>
        <v>0</v>
      </c>
      <c r="M15" s="31">
        <f>SUM(M16:M23)</f>
        <v>0</v>
      </c>
      <c r="N15" s="31">
        <f>SUM(N16:N23)</f>
        <v>0</v>
      </c>
      <c r="O15" s="31">
        <f>SUM(O16:O23)</f>
        <v>572</v>
      </c>
    </row>
    <row r="16" s="1" customFormat="1" customHeight="1" spans="1:15">
      <c r="A16" s="8">
        <v>1</v>
      </c>
      <c r="B16" s="10" t="s">
        <v>73</v>
      </c>
      <c r="C16" s="11" t="s">
        <v>74</v>
      </c>
      <c r="D16" s="12" t="s">
        <v>46</v>
      </c>
      <c r="E16" s="13" t="s">
        <v>52</v>
      </c>
      <c r="F16" s="13" t="s">
        <v>75</v>
      </c>
      <c r="G16" s="13" t="s">
        <v>21</v>
      </c>
      <c r="H16" s="10" t="s">
        <v>76</v>
      </c>
      <c r="I16" s="33">
        <f t="shared" si="1"/>
        <v>100</v>
      </c>
      <c r="J16" s="33">
        <f t="shared" si="4"/>
        <v>30</v>
      </c>
      <c r="K16" s="33">
        <v>30</v>
      </c>
      <c r="L16" s="33"/>
      <c r="M16" s="33"/>
      <c r="N16" s="8"/>
      <c r="O16" s="8">
        <v>70</v>
      </c>
    </row>
    <row r="17" s="1" customFormat="1" customHeight="1" spans="1:15">
      <c r="A17" s="8">
        <v>2</v>
      </c>
      <c r="B17" s="10" t="s">
        <v>77</v>
      </c>
      <c r="C17" s="11" t="s">
        <v>78</v>
      </c>
      <c r="D17" s="12" t="s">
        <v>46</v>
      </c>
      <c r="E17" s="13" t="s">
        <v>79</v>
      </c>
      <c r="F17" s="13" t="s">
        <v>80</v>
      </c>
      <c r="G17" s="13" t="s">
        <v>21</v>
      </c>
      <c r="H17" s="10" t="s">
        <v>81</v>
      </c>
      <c r="I17" s="33">
        <f t="shared" si="1"/>
        <v>70</v>
      </c>
      <c r="J17" s="33">
        <f t="shared" si="4"/>
        <v>20</v>
      </c>
      <c r="K17" s="33">
        <v>20</v>
      </c>
      <c r="L17" s="33"/>
      <c r="M17" s="33"/>
      <c r="N17" s="8"/>
      <c r="O17" s="8">
        <v>50</v>
      </c>
    </row>
    <row r="18" s="1" customFormat="1" customHeight="1" spans="1:15">
      <c r="A18" s="8">
        <v>3</v>
      </c>
      <c r="B18" s="10" t="s">
        <v>82</v>
      </c>
      <c r="C18" s="11" t="s">
        <v>83</v>
      </c>
      <c r="D18" s="12" t="s">
        <v>46</v>
      </c>
      <c r="E18" s="13" t="s">
        <v>84</v>
      </c>
      <c r="F18" s="13" t="s">
        <v>85</v>
      </c>
      <c r="G18" s="13" t="s">
        <v>21</v>
      </c>
      <c r="H18" s="10" t="s">
        <v>86</v>
      </c>
      <c r="I18" s="33">
        <f t="shared" si="1"/>
        <v>100</v>
      </c>
      <c r="J18" s="33">
        <f t="shared" si="4"/>
        <v>30</v>
      </c>
      <c r="K18" s="33">
        <v>30</v>
      </c>
      <c r="L18" s="33"/>
      <c r="M18" s="33"/>
      <c r="N18" s="8"/>
      <c r="O18" s="8">
        <v>70</v>
      </c>
    </row>
    <row r="19" s="1" customFormat="1" customHeight="1" spans="1:15">
      <c r="A19" s="8">
        <v>4</v>
      </c>
      <c r="B19" s="10" t="s">
        <v>87</v>
      </c>
      <c r="C19" s="11" t="s">
        <v>88</v>
      </c>
      <c r="D19" s="12" t="s">
        <v>46</v>
      </c>
      <c r="E19" s="13" t="s">
        <v>89</v>
      </c>
      <c r="F19" s="13" t="s">
        <v>90</v>
      </c>
      <c r="G19" s="13" t="s">
        <v>21</v>
      </c>
      <c r="H19" s="10" t="s">
        <v>91</v>
      </c>
      <c r="I19" s="33">
        <f t="shared" si="1"/>
        <v>70</v>
      </c>
      <c r="J19" s="33">
        <f t="shared" si="4"/>
        <v>20</v>
      </c>
      <c r="K19" s="33">
        <v>20</v>
      </c>
      <c r="L19" s="33"/>
      <c r="M19" s="33"/>
      <c r="N19" s="8"/>
      <c r="O19" s="8">
        <v>50</v>
      </c>
    </row>
    <row r="20" s="1" customFormat="1" customHeight="1" spans="1:15">
      <c r="A20" s="8">
        <v>5</v>
      </c>
      <c r="B20" s="10" t="s">
        <v>92</v>
      </c>
      <c r="C20" s="11" t="s">
        <v>93</v>
      </c>
      <c r="D20" s="12" t="s">
        <v>46</v>
      </c>
      <c r="E20" s="13" t="s">
        <v>94</v>
      </c>
      <c r="F20" s="13" t="s">
        <v>95</v>
      </c>
      <c r="G20" s="13" t="s">
        <v>21</v>
      </c>
      <c r="H20" s="10" t="s">
        <v>96</v>
      </c>
      <c r="I20" s="33">
        <f t="shared" si="1"/>
        <v>70</v>
      </c>
      <c r="J20" s="33">
        <f t="shared" si="4"/>
        <v>20</v>
      </c>
      <c r="K20" s="8">
        <v>20</v>
      </c>
      <c r="L20" s="8"/>
      <c r="M20" s="8"/>
      <c r="N20" s="8"/>
      <c r="O20" s="8">
        <v>50</v>
      </c>
    </row>
    <row r="21" s="1" customFormat="1" customHeight="1" spans="1:15">
      <c r="A21" s="8">
        <v>6</v>
      </c>
      <c r="B21" s="10" t="s">
        <v>97</v>
      </c>
      <c r="C21" s="10" t="s">
        <v>98</v>
      </c>
      <c r="D21" s="12" t="s">
        <v>46</v>
      </c>
      <c r="E21" s="13" t="s">
        <v>47</v>
      </c>
      <c r="F21" s="13" t="s">
        <v>99</v>
      </c>
      <c r="G21" s="13" t="s">
        <v>31</v>
      </c>
      <c r="H21" s="14" t="s">
        <v>100</v>
      </c>
      <c r="I21" s="33">
        <f t="shared" si="1"/>
        <v>160</v>
      </c>
      <c r="J21" s="33">
        <f t="shared" si="4"/>
        <v>48</v>
      </c>
      <c r="K21" s="8">
        <v>48</v>
      </c>
      <c r="L21" s="8"/>
      <c r="M21" s="8"/>
      <c r="N21" s="8"/>
      <c r="O21" s="8">
        <v>112</v>
      </c>
    </row>
    <row r="22" s="1" customFormat="1" customHeight="1" spans="1:15">
      <c r="A22" s="8">
        <v>7</v>
      </c>
      <c r="B22" s="10" t="s">
        <v>101</v>
      </c>
      <c r="C22" s="11" t="s">
        <v>102</v>
      </c>
      <c r="D22" s="12" t="s">
        <v>103</v>
      </c>
      <c r="E22" s="13" t="s">
        <v>104</v>
      </c>
      <c r="F22" s="13" t="s">
        <v>105</v>
      </c>
      <c r="G22" s="13" t="s">
        <v>21</v>
      </c>
      <c r="H22" s="10" t="s">
        <v>106</v>
      </c>
      <c r="I22" s="33">
        <f t="shared" si="1"/>
        <v>130</v>
      </c>
      <c r="J22" s="33">
        <f t="shared" si="4"/>
        <v>30</v>
      </c>
      <c r="K22" s="33">
        <v>30</v>
      </c>
      <c r="L22" s="33"/>
      <c r="M22" s="33"/>
      <c r="N22" s="33"/>
      <c r="O22" s="33">
        <v>100</v>
      </c>
    </row>
    <row r="23" s="1" customFormat="1" customHeight="1" spans="1:15">
      <c r="A23" s="8">
        <v>9</v>
      </c>
      <c r="B23" s="10" t="s">
        <v>107</v>
      </c>
      <c r="C23" s="11" t="s">
        <v>108</v>
      </c>
      <c r="D23" s="12" t="s">
        <v>46</v>
      </c>
      <c r="E23" s="13" t="s">
        <v>89</v>
      </c>
      <c r="F23" s="13" t="s">
        <v>109</v>
      </c>
      <c r="G23" s="13" t="s">
        <v>21</v>
      </c>
      <c r="H23" s="10" t="s">
        <v>110</v>
      </c>
      <c r="I23" s="33">
        <f t="shared" ref="I23:I44" si="6">J23+O23</f>
        <v>100</v>
      </c>
      <c r="J23" s="33">
        <f t="shared" ref="J23:J44" si="7">SUM(K23:N23)</f>
        <v>30</v>
      </c>
      <c r="K23" s="8">
        <v>30</v>
      </c>
      <c r="L23" s="8"/>
      <c r="M23" s="8"/>
      <c r="N23" s="8"/>
      <c r="O23" s="8">
        <v>70</v>
      </c>
    </row>
    <row r="24" s="2" customFormat="1" customHeight="1" spans="1:15">
      <c r="A24" s="6" t="s">
        <v>111</v>
      </c>
      <c r="B24" s="7"/>
      <c r="C24" s="7">
        <v>5</v>
      </c>
      <c r="D24" s="9"/>
      <c r="E24" s="7"/>
      <c r="F24" s="7"/>
      <c r="G24" s="7"/>
      <c r="H24" s="7"/>
      <c r="I24" s="31">
        <f t="shared" si="6"/>
        <v>940</v>
      </c>
      <c r="J24" s="31">
        <f t="shared" si="7"/>
        <v>200</v>
      </c>
      <c r="K24" s="7">
        <f>SUM(K25:K29)</f>
        <v>160</v>
      </c>
      <c r="L24" s="7">
        <f t="shared" ref="L24:O24" si="8">SUM(L25:L29)</f>
        <v>40</v>
      </c>
      <c r="M24" s="7">
        <f t="shared" si="8"/>
        <v>0</v>
      </c>
      <c r="N24" s="7">
        <f t="shared" si="8"/>
        <v>0</v>
      </c>
      <c r="O24" s="7">
        <f t="shared" si="8"/>
        <v>740</v>
      </c>
    </row>
    <row r="25" s="1" customFormat="1" customHeight="1" spans="1:15">
      <c r="A25" s="8">
        <v>1</v>
      </c>
      <c r="B25" s="10" t="s">
        <v>112</v>
      </c>
      <c r="C25" s="11" t="s">
        <v>113</v>
      </c>
      <c r="D25" s="12" t="s">
        <v>46</v>
      </c>
      <c r="E25" s="15" t="s">
        <v>104</v>
      </c>
      <c r="F25" s="16" t="s">
        <v>114</v>
      </c>
      <c r="G25" s="13" t="s">
        <v>21</v>
      </c>
      <c r="H25" s="14" t="s">
        <v>115</v>
      </c>
      <c r="I25" s="33">
        <f t="shared" si="6"/>
        <v>200</v>
      </c>
      <c r="J25" s="33">
        <f t="shared" si="7"/>
        <v>40</v>
      </c>
      <c r="K25" s="34">
        <v>40</v>
      </c>
      <c r="L25" s="34"/>
      <c r="M25" s="34"/>
      <c r="N25" s="34"/>
      <c r="O25" s="33">
        <v>160</v>
      </c>
    </row>
    <row r="26" s="1" customFormat="1" customHeight="1" spans="1:15">
      <c r="A26" s="8">
        <v>2</v>
      </c>
      <c r="B26" s="10" t="s">
        <v>116</v>
      </c>
      <c r="C26" s="11" t="s">
        <v>117</v>
      </c>
      <c r="D26" s="12" t="s">
        <v>46</v>
      </c>
      <c r="E26" s="15" t="s">
        <v>104</v>
      </c>
      <c r="F26" s="16" t="s">
        <v>105</v>
      </c>
      <c r="G26" s="13" t="s">
        <v>21</v>
      </c>
      <c r="H26" s="14" t="s">
        <v>118</v>
      </c>
      <c r="I26" s="33">
        <f t="shared" si="6"/>
        <v>200</v>
      </c>
      <c r="J26" s="33">
        <f t="shared" si="7"/>
        <v>40</v>
      </c>
      <c r="K26" s="34">
        <v>40</v>
      </c>
      <c r="L26" s="34"/>
      <c r="M26" s="34"/>
      <c r="N26" s="34"/>
      <c r="O26" s="33">
        <v>160</v>
      </c>
    </row>
    <row r="27" s="1" customFormat="1" customHeight="1" spans="1:15">
      <c r="A27" s="8">
        <v>3</v>
      </c>
      <c r="B27" s="10" t="s">
        <v>119</v>
      </c>
      <c r="C27" s="11" t="s">
        <v>120</v>
      </c>
      <c r="D27" s="12" t="s">
        <v>46</v>
      </c>
      <c r="E27" s="17" t="s">
        <v>79</v>
      </c>
      <c r="F27" s="16" t="s">
        <v>121</v>
      </c>
      <c r="G27" s="13" t="s">
        <v>21</v>
      </c>
      <c r="H27" s="14" t="s">
        <v>122</v>
      </c>
      <c r="I27" s="33">
        <f t="shared" si="6"/>
        <v>200</v>
      </c>
      <c r="J27" s="33">
        <f t="shared" si="7"/>
        <v>40</v>
      </c>
      <c r="K27" s="34">
        <v>40</v>
      </c>
      <c r="L27" s="34"/>
      <c r="M27" s="34"/>
      <c r="N27" s="34"/>
      <c r="O27" s="33">
        <v>160</v>
      </c>
    </row>
    <row r="28" s="1" customFormat="1" customHeight="1" spans="1:15">
      <c r="A28" s="8">
        <v>4</v>
      </c>
      <c r="B28" s="10" t="s">
        <v>123</v>
      </c>
      <c r="C28" s="11" t="s">
        <v>124</v>
      </c>
      <c r="D28" s="12" t="s">
        <v>46</v>
      </c>
      <c r="E28" s="13" t="s">
        <v>125</v>
      </c>
      <c r="F28" s="13" t="s">
        <v>126</v>
      </c>
      <c r="G28" s="13" t="s">
        <v>21</v>
      </c>
      <c r="H28" s="10" t="s">
        <v>127</v>
      </c>
      <c r="I28" s="33">
        <f t="shared" si="6"/>
        <v>200</v>
      </c>
      <c r="J28" s="33">
        <f t="shared" si="7"/>
        <v>40</v>
      </c>
      <c r="K28" s="13">
        <v>40</v>
      </c>
      <c r="L28" s="13"/>
      <c r="M28" s="10"/>
      <c r="N28" s="10"/>
      <c r="O28" s="13">
        <v>160</v>
      </c>
    </row>
    <row r="29" s="1" customFormat="1" customHeight="1" spans="1:15">
      <c r="A29" s="8">
        <v>5</v>
      </c>
      <c r="B29" s="10" t="s">
        <v>128</v>
      </c>
      <c r="C29" s="11" t="s">
        <v>129</v>
      </c>
      <c r="D29" s="12" t="s">
        <v>46</v>
      </c>
      <c r="E29" s="13" t="s">
        <v>130</v>
      </c>
      <c r="F29" s="13" t="s">
        <v>131</v>
      </c>
      <c r="G29" s="13" t="s">
        <v>21</v>
      </c>
      <c r="H29" s="10" t="s">
        <v>132</v>
      </c>
      <c r="I29" s="33">
        <f t="shared" si="6"/>
        <v>140</v>
      </c>
      <c r="J29" s="33">
        <f t="shared" si="7"/>
        <v>40</v>
      </c>
      <c r="K29" s="8"/>
      <c r="L29" s="8">
        <v>40</v>
      </c>
      <c r="M29" s="8"/>
      <c r="N29" s="8"/>
      <c r="O29" s="8">
        <v>100</v>
      </c>
    </row>
    <row r="30" s="2" customFormat="1" customHeight="1" spans="1:15">
      <c r="A30" s="6" t="s">
        <v>133</v>
      </c>
      <c r="B30" s="7"/>
      <c r="C30" s="7">
        <v>6</v>
      </c>
      <c r="D30" s="9"/>
      <c r="E30" s="7"/>
      <c r="F30" s="7"/>
      <c r="G30" s="7"/>
      <c r="H30" s="7"/>
      <c r="I30" s="31">
        <f t="shared" si="6"/>
        <v>1230</v>
      </c>
      <c r="J30" s="31">
        <f t="shared" si="7"/>
        <v>490</v>
      </c>
      <c r="K30" s="7">
        <f>SUM(K31:K36)</f>
        <v>180</v>
      </c>
      <c r="L30" s="7">
        <f t="shared" ref="L30:O30" si="9">SUM(L31:L36)</f>
        <v>0</v>
      </c>
      <c r="M30" s="7">
        <f t="shared" si="9"/>
        <v>310</v>
      </c>
      <c r="N30" s="7">
        <f t="shared" si="9"/>
        <v>0</v>
      </c>
      <c r="O30" s="7">
        <f t="shared" si="9"/>
        <v>740</v>
      </c>
    </row>
    <row r="31" s="1" customFormat="1" customHeight="1" spans="1:15">
      <c r="A31" s="8">
        <v>1</v>
      </c>
      <c r="B31" s="10" t="s">
        <v>134</v>
      </c>
      <c r="C31" s="11" t="s">
        <v>135</v>
      </c>
      <c r="D31" s="12" t="s">
        <v>46</v>
      </c>
      <c r="E31" s="13" t="s">
        <v>47</v>
      </c>
      <c r="F31" s="13" t="s">
        <v>136</v>
      </c>
      <c r="G31" s="13" t="s">
        <v>21</v>
      </c>
      <c r="H31" s="10" t="s">
        <v>137</v>
      </c>
      <c r="I31" s="33">
        <f t="shared" si="6"/>
        <v>200</v>
      </c>
      <c r="J31" s="33">
        <f t="shared" si="7"/>
        <v>50</v>
      </c>
      <c r="K31" s="33">
        <v>50</v>
      </c>
      <c r="L31" s="33"/>
      <c r="M31" s="33"/>
      <c r="N31" s="8"/>
      <c r="O31" s="8">
        <v>150</v>
      </c>
    </row>
    <row r="32" s="1" customFormat="1" customHeight="1" spans="1:15">
      <c r="A32" s="8">
        <v>2</v>
      </c>
      <c r="B32" s="10" t="s">
        <v>138</v>
      </c>
      <c r="C32" s="11" t="s">
        <v>139</v>
      </c>
      <c r="D32" s="12" t="s">
        <v>46</v>
      </c>
      <c r="E32" s="13" t="s">
        <v>104</v>
      </c>
      <c r="F32" s="13" t="s">
        <v>140</v>
      </c>
      <c r="G32" s="13" t="s">
        <v>21</v>
      </c>
      <c r="H32" s="10" t="s">
        <v>141</v>
      </c>
      <c r="I32" s="33">
        <f t="shared" si="6"/>
        <v>200</v>
      </c>
      <c r="J32" s="33">
        <f t="shared" si="7"/>
        <v>50</v>
      </c>
      <c r="K32" s="33">
        <v>50</v>
      </c>
      <c r="L32" s="33"/>
      <c r="M32" s="33"/>
      <c r="N32" s="8"/>
      <c r="O32" s="8">
        <v>150</v>
      </c>
    </row>
    <row r="33" s="1" customFormat="1" customHeight="1" spans="1:15">
      <c r="A33" s="8">
        <v>3</v>
      </c>
      <c r="B33" s="10" t="s">
        <v>142</v>
      </c>
      <c r="C33" s="11" t="s">
        <v>143</v>
      </c>
      <c r="D33" s="12" t="s">
        <v>46</v>
      </c>
      <c r="E33" s="13" t="s">
        <v>47</v>
      </c>
      <c r="F33" s="13" t="s">
        <v>144</v>
      </c>
      <c r="G33" s="13" t="s">
        <v>21</v>
      </c>
      <c r="H33" s="10" t="s">
        <v>66</v>
      </c>
      <c r="I33" s="33">
        <f t="shared" si="6"/>
        <v>400</v>
      </c>
      <c r="J33" s="33">
        <f t="shared" si="7"/>
        <v>40</v>
      </c>
      <c r="K33" s="33">
        <v>40</v>
      </c>
      <c r="L33" s="33"/>
      <c r="M33" s="33"/>
      <c r="N33" s="8"/>
      <c r="O33" s="8">
        <v>360</v>
      </c>
    </row>
    <row r="34" s="1" customFormat="1" customHeight="1" spans="1:15">
      <c r="A34" s="8">
        <v>4</v>
      </c>
      <c r="B34" s="18" t="s">
        <v>145</v>
      </c>
      <c r="C34" s="19" t="s">
        <v>146</v>
      </c>
      <c r="D34" s="12" t="s">
        <v>46</v>
      </c>
      <c r="E34" s="13" t="s">
        <v>147</v>
      </c>
      <c r="F34" s="20" t="s">
        <v>148</v>
      </c>
      <c r="G34" s="13" t="s">
        <v>21</v>
      </c>
      <c r="H34" s="13" t="s">
        <v>147</v>
      </c>
      <c r="I34" s="33">
        <f t="shared" si="6"/>
        <v>310</v>
      </c>
      <c r="J34" s="33">
        <f t="shared" si="7"/>
        <v>310</v>
      </c>
      <c r="K34" s="33"/>
      <c r="L34" s="33"/>
      <c r="M34" s="35">
        <v>310</v>
      </c>
      <c r="N34" s="8">
        <v>0</v>
      </c>
      <c r="O34" s="8"/>
    </row>
    <row r="35" s="1" customFormat="1" customHeight="1" spans="1:15">
      <c r="A35" s="8">
        <v>5</v>
      </c>
      <c r="B35" s="10" t="s">
        <v>149</v>
      </c>
      <c r="C35" s="11" t="s">
        <v>150</v>
      </c>
      <c r="D35" s="12" t="s">
        <v>46</v>
      </c>
      <c r="E35" s="13" t="s">
        <v>147</v>
      </c>
      <c r="F35" s="13" t="s">
        <v>151</v>
      </c>
      <c r="G35" s="13" t="s">
        <v>21</v>
      </c>
      <c r="H35" s="10" t="s">
        <v>152</v>
      </c>
      <c r="I35" s="33">
        <f t="shared" si="6"/>
        <v>60</v>
      </c>
      <c r="J35" s="33">
        <f t="shared" si="7"/>
        <v>20</v>
      </c>
      <c r="K35" s="34">
        <v>20</v>
      </c>
      <c r="L35" s="34"/>
      <c r="M35" s="34"/>
      <c r="N35" s="34"/>
      <c r="O35" s="34">
        <v>40</v>
      </c>
    </row>
    <row r="36" s="1" customFormat="1" customHeight="1" spans="1:15">
      <c r="A36" s="8">
        <v>6</v>
      </c>
      <c r="B36" s="10" t="s">
        <v>153</v>
      </c>
      <c r="C36" s="11" t="s">
        <v>154</v>
      </c>
      <c r="D36" s="12" t="s">
        <v>46</v>
      </c>
      <c r="E36" s="13" t="s">
        <v>155</v>
      </c>
      <c r="F36" s="13" t="s">
        <v>156</v>
      </c>
      <c r="G36" s="13" t="s">
        <v>21</v>
      </c>
      <c r="H36" s="10" t="s">
        <v>157</v>
      </c>
      <c r="I36" s="33">
        <f t="shared" si="6"/>
        <v>60</v>
      </c>
      <c r="J36" s="33">
        <f t="shared" si="7"/>
        <v>20</v>
      </c>
      <c r="K36" s="34">
        <v>20</v>
      </c>
      <c r="L36" s="34"/>
      <c r="M36" s="34"/>
      <c r="N36" s="12"/>
      <c r="O36" s="34">
        <v>40</v>
      </c>
    </row>
    <row r="37" s="2" customFormat="1" customHeight="1" spans="1:15">
      <c r="A37" s="6" t="s">
        <v>158</v>
      </c>
      <c r="B37" s="7"/>
      <c r="C37" s="7">
        <v>3</v>
      </c>
      <c r="D37" s="9"/>
      <c r="E37" s="7"/>
      <c r="F37" s="7"/>
      <c r="G37" s="7"/>
      <c r="H37" s="7"/>
      <c r="I37" s="31">
        <f t="shared" si="6"/>
        <v>700</v>
      </c>
      <c r="J37" s="31">
        <f t="shared" si="7"/>
        <v>700</v>
      </c>
      <c r="K37" s="7">
        <f>SUM(K38:K40)</f>
        <v>200</v>
      </c>
      <c r="L37" s="7">
        <f t="shared" ref="L37:O37" si="10">SUM(L38:L40)</f>
        <v>500</v>
      </c>
      <c r="M37" s="7">
        <f t="shared" si="10"/>
        <v>0</v>
      </c>
      <c r="N37" s="7">
        <f t="shared" si="10"/>
        <v>0</v>
      </c>
      <c r="O37" s="7">
        <f t="shared" si="10"/>
        <v>0</v>
      </c>
    </row>
    <row r="38" s="2" customFormat="1" customHeight="1" spans="1:15">
      <c r="A38" s="13">
        <v>1</v>
      </c>
      <c r="B38" s="10" t="s">
        <v>159</v>
      </c>
      <c r="C38" s="10" t="s">
        <v>160</v>
      </c>
      <c r="D38" s="8" t="s">
        <v>161</v>
      </c>
      <c r="E38" s="13" t="s">
        <v>47</v>
      </c>
      <c r="F38" s="13" t="s">
        <v>144</v>
      </c>
      <c r="G38" s="13" t="s">
        <v>16</v>
      </c>
      <c r="H38" s="13" t="s">
        <v>16</v>
      </c>
      <c r="I38" s="13">
        <f t="shared" si="6"/>
        <v>50</v>
      </c>
      <c r="J38" s="13">
        <f t="shared" si="7"/>
        <v>50</v>
      </c>
      <c r="K38" s="13">
        <v>50</v>
      </c>
      <c r="L38" s="13"/>
      <c r="M38" s="13"/>
      <c r="N38" s="13"/>
      <c r="O38" s="13"/>
    </row>
    <row r="39" s="1" customFormat="1" customHeight="1" spans="1:15">
      <c r="A39" s="13">
        <v>2</v>
      </c>
      <c r="B39" s="10" t="s">
        <v>162</v>
      </c>
      <c r="C39" s="10" t="s">
        <v>163</v>
      </c>
      <c r="D39" s="12" t="s">
        <v>46</v>
      </c>
      <c r="E39" s="13" t="s">
        <v>57</v>
      </c>
      <c r="F39" s="13" t="s">
        <v>58</v>
      </c>
      <c r="G39" s="13" t="s">
        <v>31</v>
      </c>
      <c r="H39" s="13" t="s">
        <v>31</v>
      </c>
      <c r="I39" s="33">
        <f t="shared" si="6"/>
        <v>500</v>
      </c>
      <c r="J39" s="33">
        <f t="shared" si="7"/>
        <v>500</v>
      </c>
      <c r="K39" s="8"/>
      <c r="L39" s="8">
        <v>500</v>
      </c>
      <c r="M39" s="8"/>
      <c r="N39" s="8"/>
      <c r="O39" s="8"/>
    </row>
    <row r="40" s="1" customFormat="1" customHeight="1" spans="1:15">
      <c r="A40" s="13">
        <v>3</v>
      </c>
      <c r="B40" s="10" t="s">
        <v>164</v>
      </c>
      <c r="C40" s="10" t="s">
        <v>165</v>
      </c>
      <c r="D40" s="12" t="s">
        <v>46</v>
      </c>
      <c r="E40" s="13" t="s">
        <v>57</v>
      </c>
      <c r="F40" s="13" t="s">
        <v>58</v>
      </c>
      <c r="G40" s="13" t="s">
        <v>31</v>
      </c>
      <c r="H40" s="13" t="s">
        <v>31</v>
      </c>
      <c r="I40" s="33">
        <f t="shared" si="6"/>
        <v>150</v>
      </c>
      <c r="J40" s="33">
        <f t="shared" si="7"/>
        <v>150</v>
      </c>
      <c r="K40" s="8">
        <v>150</v>
      </c>
      <c r="L40" s="8"/>
      <c r="M40" s="8"/>
      <c r="N40" s="8"/>
      <c r="O40" s="8"/>
    </row>
    <row r="41" s="2" customFormat="1" customHeight="1" spans="1:15">
      <c r="A41" s="6" t="s">
        <v>166</v>
      </c>
      <c r="B41" s="7"/>
      <c r="C41" s="7">
        <v>8</v>
      </c>
      <c r="D41" s="7"/>
      <c r="E41" s="7"/>
      <c r="F41" s="7"/>
      <c r="G41" s="7"/>
      <c r="H41" s="7"/>
      <c r="I41" s="31">
        <f t="shared" si="6"/>
        <v>885</v>
      </c>
      <c r="J41" s="31">
        <f t="shared" si="7"/>
        <v>885</v>
      </c>
      <c r="K41" s="7">
        <f>SUM(K42:K49)</f>
        <v>528</v>
      </c>
      <c r="L41" s="7">
        <f t="shared" ref="L41:O41" si="11">SUM(L42:L49)</f>
        <v>297</v>
      </c>
      <c r="M41" s="7">
        <f t="shared" si="11"/>
        <v>60</v>
      </c>
      <c r="N41" s="7">
        <f t="shared" si="11"/>
        <v>0</v>
      </c>
      <c r="O41" s="7">
        <f t="shared" si="11"/>
        <v>0</v>
      </c>
    </row>
    <row r="42" s="1" customFormat="1" customHeight="1" spans="1:15">
      <c r="A42" s="8">
        <v>1</v>
      </c>
      <c r="B42" s="10" t="s">
        <v>167</v>
      </c>
      <c r="C42" s="10" t="s">
        <v>168</v>
      </c>
      <c r="D42" s="8" t="s">
        <v>161</v>
      </c>
      <c r="E42" s="13" t="s">
        <v>125</v>
      </c>
      <c r="F42" s="13" t="s">
        <v>126</v>
      </c>
      <c r="G42" s="13" t="s">
        <v>18</v>
      </c>
      <c r="H42" s="13" t="s">
        <v>125</v>
      </c>
      <c r="I42" s="33">
        <f t="shared" si="6"/>
        <v>100</v>
      </c>
      <c r="J42" s="33">
        <f t="shared" si="7"/>
        <v>100</v>
      </c>
      <c r="K42" s="36">
        <v>8</v>
      </c>
      <c r="L42" s="36">
        <v>32</v>
      </c>
      <c r="M42" s="37">
        <v>60</v>
      </c>
      <c r="N42" s="36"/>
      <c r="O42" s="8"/>
    </row>
    <row r="43" s="1" customFormat="1" customHeight="1" spans="1:15">
      <c r="A43" s="8">
        <v>2</v>
      </c>
      <c r="B43" s="10" t="s">
        <v>169</v>
      </c>
      <c r="C43" s="10" t="s">
        <v>170</v>
      </c>
      <c r="D43" s="8" t="s">
        <v>161</v>
      </c>
      <c r="E43" s="13" t="s">
        <v>47</v>
      </c>
      <c r="F43" s="13" t="s">
        <v>99</v>
      </c>
      <c r="G43" s="13" t="s">
        <v>18</v>
      </c>
      <c r="H43" s="13" t="s">
        <v>47</v>
      </c>
      <c r="I43" s="33">
        <f t="shared" si="6"/>
        <v>105</v>
      </c>
      <c r="J43" s="33">
        <f t="shared" si="7"/>
        <v>105</v>
      </c>
      <c r="K43" s="36">
        <v>105</v>
      </c>
      <c r="L43" s="36"/>
      <c r="M43" s="36"/>
      <c r="N43" s="36"/>
      <c r="O43" s="8"/>
    </row>
    <row r="44" s="1" customFormat="1" customHeight="1" spans="1:15">
      <c r="A44" s="8">
        <v>3</v>
      </c>
      <c r="B44" s="10" t="s">
        <v>171</v>
      </c>
      <c r="C44" s="10" t="s">
        <v>172</v>
      </c>
      <c r="D44" s="12" t="s">
        <v>161</v>
      </c>
      <c r="E44" s="13" t="s">
        <v>89</v>
      </c>
      <c r="F44" s="13" t="s">
        <v>173</v>
      </c>
      <c r="G44" s="13" t="s">
        <v>18</v>
      </c>
      <c r="H44" s="13" t="s">
        <v>89</v>
      </c>
      <c r="I44" s="33">
        <f t="shared" si="6"/>
        <v>180</v>
      </c>
      <c r="J44" s="33">
        <f t="shared" si="7"/>
        <v>180</v>
      </c>
      <c r="K44" s="36">
        <v>180</v>
      </c>
      <c r="L44" s="36"/>
      <c r="M44" s="36"/>
      <c r="N44" s="36"/>
      <c r="O44" s="8"/>
    </row>
    <row r="45" s="1" customFormat="1" customHeight="1" spans="1:15">
      <c r="A45" s="8">
        <v>4</v>
      </c>
      <c r="B45" s="10" t="s">
        <v>174</v>
      </c>
      <c r="C45" s="10" t="s">
        <v>175</v>
      </c>
      <c r="D45" s="12" t="s">
        <v>176</v>
      </c>
      <c r="E45" s="13" t="s">
        <v>125</v>
      </c>
      <c r="F45" s="13" t="s">
        <v>177</v>
      </c>
      <c r="G45" s="13" t="s">
        <v>18</v>
      </c>
      <c r="H45" s="13" t="s">
        <v>125</v>
      </c>
      <c r="I45" s="33">
        <f t="shared" ref="I45:I62" si="12">J45+O45</f>
        <v>30</v>
      </c>
      <c r="J45" s="33">
        <f t="shared" ref="J45:J61" si="13">SUM(K45:N45)</f>
        <v>30</v>
      </c>
      <c r="K45" s="36">
        <v>30</v>
      </c>
      <c r="L45" s="36"/>
      <c r="M45" s="36"/>
      <c r="N45" s="36"/>
      <c r="O45" s="8"/>
    </row>
    <row r="46" s="1" customFormat="1" customHeight="1" spans="1:15">
      <c r="A46" s="8">
        <v>5</v>
      </c>
      <c r="B46" s="10" t="s">
        <v>178</v>
      </c>
      <c r="C46" s="10" t="s">
        <v>179</v>
      </c>
      <c r="D46" s="12" t="s">
        <v>180</v>
      </c>
      <c r="E46" s="13" t="s">
        <v>52</v>
      </c>
      <c r="F46" s="13" t="s">
        <v>53</v>
      </c>
      <c r="G46" s="13" t="s">
        <v>18</v>
      </c>
      <c r="H46" s="13" t="s">
        <v>52</v>
      </c>
      <c r="I46" s="33">
        <f t="shared" si="12"/>
        <v>30</v>
      </c>
      <c r="J46" s="33">
        <f t="shared" si="13"/>
        <v>30</v>
      </c>
      <c r="K46" s="36">
        <v>30</v>
      </c>
      <c r="L46" s="36"/>
      <c r="M46" s="36"/>
      <c r="N46" s="36"/>
      <c r="O46" s="8"/>
    </row>
    <row r="47" s="1" customFormat="1" customHeight="1" spans="1:15">
      <c r="A47" s="8">
        <v>6</v>
      </c>
      <c r="B47" s="10" t="s">
        <v>181</v>
      </c>
      <c r="C47" s="10" t="s">
        <v>182</v>
      </c>
      <c r="D47" s="8" t="s">
        <v>46</v>
      </c>
      <c r="E47" s="13" t="s">
        <v>183</v>
      </c>
      <c r="F47" s="13" t="s">
        <v>184</v>
      </c>
      <c r="G47" s="13" t="s">
        <v>18</v>
      </c>
      <c r="H47" s="13" t="s">
        <v>183</v>
      </c>
      <c r="I47" s="33">
        <f t="shared" si="12"/>
        <v>90</v>
      </c>
      <c r="J47" s="33">
        <f t="shared" si="13"/>
        <v>90</v>
      </c>
      <c r="K47" s="36">
        <v>90</v>
      </c>
      <c r="L47" s="36"/>
      <c r="M47" s="36"/>
      <c r="N47" s="36"/>
      <c r="O47" s="8"/>
    </row>
    <row r="48" s="1" customFormat="1" customHeight="1" spans="1:15">
      <c r="A48" s="8">
        <v>7</v>
      </c>
      <c r="B48" s="10" t="s">
        <v>185</v>
      </c>
      <c r="C48" s="10" t="s">
        <v>186</v>
      </c>
      <c r="D48" s="8" t="s">
        <v>46</v>
      </c>
      <c r="E48" s="13" t="s">
        <v>187</v>
      </c>
      <c r="F48" s="13" t="s">
        <v>188</v>
      </c>
      <c r="G48" s="13" t="s">
        <v>18</v>
      </c>
      <c r="H48" s="13" t="s">
        <v>187</v>
      </c>
      <c r="I48" s="33">
        <f t="shared" si="12"/>
        <v>265</v>
      </c>
      <c r="J48" s="33">
        <f t="shared" si="13"/>
        <v>265</v>
      </c>
      <c r="K48" s="36"/>
      <c r="L48" s="36">
        <v>265</v>
      </c>
      <c r="M48" s="36"/>
      <c r="N48" s="36"/>
      <c r="O48" s="8"/>
    </row>
    <row r="49" s="1" customFormat="1" customHeight="1" spans="1:15">
      <c r="A49" s="8">
        <v>8</v>
      </c>
      <c r="B49" s="21" t="s">
        <v>189</v>
      </c>
      <c r="C49" s="10" t="s">
        <v>190</v>
      </c>
      <c r="D49" s="8" t="s">
        <v>161</v>
      </c>
      <c r="E49" s="13" t="s">
        <v>69</v>
      </c>
      <c r="F49" s="13" t="s">
        <v>191</v>
      </c>
      <c r="G49" s="13" t="s">
        <v>18</v>
      </c>
      <c r="H49" s="13" t="s">
        <v>69</v>
      </c>
      <c r="I49" s="33">
        <f t="shared" si="12"/>
        <v>85</v>
      </c>
      <c r="J49" s="33">
        <f t="shared" si="13"/>
        <v>85</v>
      </c>
      <c r="K49" s="8">
        <v>85</v>
      </c>
      <c r="L49" s="8"/>
      <c r="M49" s="8"/>
      <c r="N49" s="8"/>
      <c r="O49" s="8"/>
    </row>
    <row r="50" s="2" customFormat="1" customHeight="1" spans="1:15">
      <c r="A50" s="22" t="s">
        <v>192</v>
      </c>
      <c r="B50" s="23"/>
      <c r="C50" s="7">
        <v>4</v>
      </c>
      <c r="D50" s="7"/>
      <c r="E50" s="7"/>
      <c r="F50" s="7"/>
      <c r="G50" s="7"/>
      <c r="H50" s="7"/>
      <c r="I50" s="31">
        <f t="shared" si="12"/>
        <v>375</v>
      </c>
      <c r="J50" s="31">
        <f t="shared" si="13"/>
        <v>375</v>
      </c>
      <c r="K50" s="7">
        <f>SUM(K51:K54)</f>
        <v>375</v>
      </c>
      <c r="L50" s="7">
        <f t="shared" ref="L50:O50" si="14">SUM(L51:L54)</f>
        <v>0</v>
      </c>
      <c r="M50" s="7">
        <f t="shared" si="14"/>
        <v>0</v>
      </c>
      <c r="N50" s="7">
        <f t="shared" si="14"/>
        <v>0</v>
      </c>
      <c r="O50" s="7">
        <f t="shared" si="14"/>
        <v>0</v>
      </c>
    </row>
    <row r="51" s="1" customFormat="1" customHeight="1" spans="1:15">
      <c r="A51" s="8">
        <v>1</v>
      </c>
      <c r="B51" s="21" t="s">
        <v>193</v>
      </c>
      <c r="C51" s="11" t="s">
        <v>194</v>
      </c>
      <c r="D51" s="24" t="s">
        <v>46</v>
      </c>
      <c r="E51" s="25" t="s">
        <v>47</v>
      </c>
      <c r="F51" s="25" t="s">
        <v>195</v>
      </c>
      <c r="G51" s="25" t="s">
        <v>25</v>
      </c>
      <c r="H51" s="25" t="s">
        <v>25</v>
      </c>
      <c r="I51" s="33">
        <f t="shared" si="12"/>
        <v>95</v>
      </c>
      <c r="J51" s="33">
        <f t="shared" si="13"/>
        <v>95</v>
      </c>
      <c r="K51" s="8">
        <v>95</v>
      </c>
      <c r="L51" s="8"/>
      <c r="M51" s="8"/>
      <c r="N51" s="8"/>
      <c r="O51" s="8"/>
    </row>
    <row r="52" s="1" customFormat="1" customHeight="1" spans="1:15">
      <c r="A52" s="8">
        <v>2</v>
      </c>
      <c r="B52" s="10" t="s">
        <v>196</v>
      </c>
      <c r="C52" s="11" t="s">
        <v>197</v>
      </c>
      <c r="D52" s="26" t="s">
        <v>46</v>
      </c>
      <c r="E52" s="27" t="s">
        <v>94</v>
      </c>
      <c r="F52" s="25" t="s">
        <v>198</v>
      </c>
      <c r="G52" s="25" t="s">
        <v>25</v>
      </c>
      <c r="H52" s="27" t="s">
        <v>25</v>
      </c>
      <c r="I52" s="33">
        <f t="shared" si="12"/>
        <v>110</v>
      </c>
      <c r="J52" s="33">
        <f t="shared" si="13"/>
        <v>110</v>
      </c>
      <c r="K52" s="34">
        <v>110</v>
      </c>
      <c r="L52" s="34"/>
      <c r="M52" s="34"/>
      <c r="N52" s="12"/>
      <c r="O52" s="12"/>
    </row>
    <row r="53" s="1" customFormat="1" customHeight="1" spans="1:15">
      <c r="A53" s="8">
        <v>3</v>
      </c>
      <c r="B53" s="10" t="s">
        <v>199</v>
      </c>
      <c r="C53" s="11" t="s">
        <v>200</v>
      </c>
      <c r="D53" s="26" t="s">
        <v>46</v>
      </c>
      <c r="E53" s="27" t="s">
        <v>104</v>
      </c>
      <c r="F53" s="27" t="s">
        <v>201</v>
      </c>
      <c r="G53" s="25" t="s">
        <v>25</v>
      </c>
      <c r="H53" s="27" t="s">
        <v>25</v>
      </c>
      <c r="I53" s="33">
        <f t="shared" si="12"/>
        <v>120</v>
      </c>
      <c r="J53" s="33">
        <f t="shared" si="13"/>
        <v>120</v>
      </c>
      <c r="K53" s="34">
        <v>120</v>
      </c>
      <c r="L53" s="34"/>
      <c r="M53" s="34"/>
      <c r="N53" s="12"/>
      <c r="O53" s="12"/>
    </row>
    <row r="54" s="1" customFormat="1" customHeight="1" spans="1:15">
      <c r="A54" s="8">
        <v>4</v>
      </c>
      <c r="B54" s="10" t="s">
        <v>202</v>
      </c>
      <c r="C54" s="11" t="s">
        <v>203</v>
      </c>
      <c r="D54" s="24" t="s">
        <v>46</v>
      </c>
      <c r="E54" s="25" t="s">
        <v>52</v>
      </c>
      <c r="F54" s="25" t="s">
        <v>75</v>
      </c>
      <c r="G54" s="25" t="s">
        <v>25</v>
      </c>
      <c r="H54" s="25" t="s">
        <v>52</v>
      </c>
      <c r="I54" s="33">
        <f t="shared" si="12"/>
        <v>50</v>
      </c>
      <c r="J54" s="33">
        <f t="shared" si="13"/>
        <v>50</v>
      </c>
      <c r="K54" s="8">
        <v>50</v>
      </c>
      <c r="L54" s="8"/>
      <c r="M54" s="8"/>
      <c r="N54" s="8"/>
      <c r="O54" s="8"/>
    </row>
    <row r="55" s="2" customFormat="1" customHeight="1" spans="1:15">
      <c r="A55" s="6" t="s">
        <v>204</v>
      </c>
      <c r="B55" s="7"/>
      <c r="C55" s="7">
        <v>8</v>
      </c>
      <c r="D55" s="7"/>
      <c r="E55" s="7"/>
      <c r="F55" s="7"/>
      <c r="G55" s="7"/>
      <c r="H55" s="7"/>
      <c r="I55" s="31">
        <f t="shared" si="12"/>
        <v>1578</v>
      </c>
      <c r="J55" s="31">
        <f t="shared" ref="J55:O55" si="15">SUM(J56:J61)</f>
        <v>1578</v>
      </c>
      <c r="K55" s="38">
        <f t="shared" si="15"/>
        <v>0</v>
      </c>
      <c r="L55" s="38">
        <f t="shared" si="15"/>
        <v>210</v>
      </c>
      <c r="M55" s="38">
        <f t="shared" si="15"/>
        <v>0</v>
      </c>
      <c r="N55" s="38">
        <f t="shared" si="15"/>
        <v>1368</v>
      </c>
      <c r="O55" s="38">
        <f t="shared" si="15"/>
        <v>0</v>
      </c>
    </row>
    <row r="56" s="1" customFormat="1" customHeight="1" spans="1:15">
      <c r="A56" s="13">
        <v>1</v>
      </c>
      <c r="B56" s="28" t="s">
        <v>205</v>
      </c>
      <c r="C56" s="28" t="s">
        <v>206</v>
      </c>
      <c r="D56" s="8" t="s">
        <v>46</v>
      </c>
      <c r="E56" s="13" t="s">
        <v>89</v>
      </c>
      <c r="F56" s="13" t="s">
        <v>207</v>
      </c>
      <c r="G56" s="13" t="s">
        <v>28</v>
      </c>
      <c r="H56" s="13" t="s">
        <v>207</v>
      </c>
      <c r="I56" s="13">
        <f t="shared" si="12"/>
        <v>340</v>
      </c>
      <c r="J56" s="13">
        <f t="shared" si="13"/>
        <v>340</v>
      </c>
      <c r="K56" s="20"/>
      <c r="L56" s="20"/>
      <c r="M56" s="10"/>
      <c r="N56" s="13">
        <v>340</v>
      </c>
      <c r="O56" s="13"/>
    </row>
    <row r="57" s="1" customFormat="1" customHeight="1" spans="1:15">
      <c r="A57" s="13">
        <v>2</v>
      </c>
      <c r="B57" s="29" t="s">
        <v>208</v>
      </c>
      <c r="C57" s="28" t="s">
        <v>209</v>
      </c>
      <c r="D57" s="8" t="s">
        <v>46</v>
      </c>
      <c r="E57" s="13" t="s">
        <v>89</v>
      </c>
      <c r="F57" s="13" t="s">
        <v>207</v>
      </c>
      <c r="G57" s="13" t="s">
        <v>28</v>
      </c>
      <c r="H57" s="13" t="s">
        <v>207</v>
      </c>
      <c r="I57" s="13">
        <f t="shared" si="12"/>
        <v>170</v>
      </c>
      <c r="J57" s="13">
        <f t="shared" si="13"/>
        <v>170</v>
      </c>
      <c r="K57" s="20"/>
      <c r="L57" s="20"/>
      <c r="M57" s="13"/>
      <c r="N57" s="13">
        <v>170</v>
      </c>
      <c r="O57" s="10"/>
    </row>
    <row r="58" s="1" customFormat="1" customHeight="1" spans="1:15">
      <c r="A58" s="13">
        <v>3</v>
      </c>
      <c r="B58" s="28" t="s">
        <v>210</v>
      </c>
      <c r="C58" s="28" t="s">
        <v>211</v>
      </c>
      <c r="D58" s="8" t="s">
        <v>46</v>
      </c>
      <c r="E58" s="13" t="s">
        <v>89</v>
      </c>
      <c r="F58" s="13" t="s">
        <v>207</v>
      </c>
      <c r="G58" s="13" t="s">
        <v>28</v>
      </c>
      <c r="H58" s="13" t="s">
        <v>207</v>
      </c>
      <c r="I58" s="13">
        <f t="shared" si="12"/>
        <v>295</v>
      </c>
      <c r="J58" s="13">
        <f t="shared" si="13"/>
        <v>295</v>
      </c>
      <c r="K58" s="20"/>
      <c r="L58" s="20"/>
      <c r="M58" s="10"/>
      <c r="N58" s="13">
        <v>295</v>
      </c>
      <c r="O58" s="10"/>
    </row>
    <row r="59" s="1" customFormat="1" customHeight="1" spans="1:15">
      <c r="A59" s="13">
        <v>4</v>
      </c>
      <c r="B59" s="28" t="s">
        <v>212</v>
      </c>
      <c r="C59" s="28" t="s">
        <v>213</v>
      </c>
      <c r="D59" s="8" t="s">
        <v>46</v>
      </c>
      <c r="E59" s="13" t="s">
        <v>89</v>
      </c>
      <c r="F59" s="13" t="s">
        <v>207</v>
      </c>
      <c r="G59" s="13" t="s">
        <v>28</v>
      </c>
      <c r="H59" s="13" t="s">
        <v>207</v>
      </c>
      <c r="I59" s="13">
        <f t="shared" si="12"/>
        <v>210</v>
      </c>
      <c r="J59" s="13">
        <f t="shared" si="13"/>
        <v>210</v>
      </c>
      <c r="K59" s="20"/>
      <c r="L59" s="20">
        <v>210</v>
      </c>
      <c r="M59" s="10"/>
      <c r="N59" s="10"/>
      <c r="O59" s="10"/>
    </row>
    <row r="60" s="1" customFormat="1" customHeight="1" spans="1:15">
      <c r="A60" s="13">
        <v>6</v>
      </c>
      <c r="B60" s="28" t="s">
        <v>214</v>
      </c>
      <c r="C60" s="30" t="s">
        <v>215</v>
      </c>
      <c r="D60" s="28" t="s">
        <v>216</v>
      </c>
      <c r="E60" s="20" t="s">
        <v>125</v>
      </c>
      <c r="F60" s="20" t="s">
        <v>217</v>
      </c>
      <c r="G60" s="20" t="s">
        <v>28</v>
      </c>
      <c r="H60" s="20" t="s">
        <v>125</v>
      </c>
      <c r="I60" s="20">
        <f t="shared" si="12"/>
        <v>263</v>
      </c>
      <c r="J60" s="20">
        <f t="shared" si="13"/>
        <v>263</v>
      </c>
      <c r="K60" s="20"/>
      <c r="L60" s="20"/>
      <c r="M60" s="20">
        <v>0</v>
      </c>
      <c r="N60" s="20">
        <v>263</v>
      </c>
      <c r="O60" s="20"/>
    </row>
    <row r="61" s="1" customFormat="1" customHeight="1" spans="1:15">
      <c r="A61" s="13">
        <v>7</v>
      </c>
      <c r="B61" s="28" t="s">
        <v>218</v>
      </c>
      <c r="C61" s="30" t="s">
        <v>219</v>
      </c>
      <c r="D61" s="28" t="s">
        <v>216</v>
      </c>
      <c r="E61" s="20" t="s">
        <v>125</v>
      </c>
      <c r="F61" s="20" t="s">
        <v>217</v>
      </c>
      <c r="G61" s="20" t="s">
        <v>28</v>
      </c>
      <c r="H61" s="20" t="s">
        <v>125</v>
      </c>
      <c r="I61" s="20">
        <f t="shared" si="12"/>
        <v>300</v>
      </c>
      <c r="J61" s="20">
        <f t="shared" si="13"/>
        <v>300</v>
      </c>
      <c r="K61" s="20"/>
      <c r="L61" s="20"/>
      <c r="M61" s="20"/>
      <c r="N61" s="20">
        <v>300</v>
      </c>
      <c r="O61" s="20"/>
    </row>
    <row r="62" s="2" customFormat="1" customHeight="1" spans="1:15">
      <c r="A62" s="6" t="s">
        <v>220</v>
      </c>
      <c r="B62" s="7"/>
      <c r="C62" s="7">
        <f>C63+C72</f>
        <v>12</v>
      </c>
      <c r="D62" s="7"/>
      <c r="E62" s="7"/>
      <c r="F62" s="7"/>
      <c r="G62" s="7"/>
      <c r="H62" s="7"/>
      <c r="I62" s="31">
        <f>SUM(I63+I72)</f>
        <v>387</v>
      </c>
      <c r="J62" s="31">
        <f t="shared" ref="J62:O62" si="16">SUM(J63+J72)</f>
        <v>387</v>
      </c>
      <c r="K62" s="31">
        <f t="shared" si="16"/>
        <v>136</v>
      </c>
      <c r="L62" s="31">
        <f t="shared" si="16"/>
        <v>251</v>
      </c>
      <c r="M62" s="31">
        <f t="shared" si="16"/>
        <v>0</v>
      </c>
      <c r="N62" s="31">
        <f t="shared" si="16"/>
        <v>0</v>
      </c>
      <c r="O62" s="31">
        <f t="shared" si="16"/>
        <v>0</v>
      </c>
    </row>
    <row r="63" s="2" customFormat="1" customHeight="1" spans="1:15">
      <c r="A63" s="6" t="s">
        <v>221</v>
      </c>
      <c r="B63" s="7"/>
      <c r="C63" s="7">
        <v>8</v>
      </c>
      <c r="D63" s="7"/>
      <c r="E63" s="7"/>
      <c r="F63" s="7"/>
      <c r="G63" s="7"/>
      <c r="H63" s="7"/>
      <c r="I63" s="31">
        <f t="shared" ref="I63:I75" si="17">J63+O63</f>
        <v>242</v>
      </c>
      <c r="J63" s="31">
        <f t="shared" ref="J63:J75" si="18">SUM(K63:N63)</f>
        <v>242</v>
      </c>
      <c r="K63" s="7">
        <f>SUM(K64:K71)</f>
        <v>86</v>
      </c>
      <c r="L63" s="7">
        <f t="shared" ref="L63:O63" si="19">SUM(L64:L71)</f>
        <v>156</v>
      </c>
      <c r="M63" s="7">
        <f t="shared" si="19"/>
        <v>0</v>
      </c>
      <c r="N63" s="7">
        <f t="shared" si="19"/>
        <v>0</v>
      </c>
      <c r="O63" s="7">
        <f t="shared" si="19"/>
        <v>0</v>
      </c>
    </row>
    <row r="64" s="1" customFormat="1" customHeight="1" spans="1:15">
      <c r="A64" s="8">
        <v>1</v>
      </c>
      <c r="B64" s="10" t="s">
        <v>222</v>
      </c>
      <c r="C64" s="11" t="s">
        <v>223</v>
      </c>
      <c r="D64" s="24" t="s">
        <v>46</v>
      </c>
      <c r="E64" s="25" t="s">
        <v>89</v>
      </c>
      <c r="F64" s="25" t="s">
        <v>224</v>
      </c>
      <c r="G64" s="25" t="s">
        <v>25</v>
      </c>
      <c r="H64" s="25" t="s">
        <v>89</v>
      </c>
      <c r="I64" s="33">
        <f t="shared" si="17"/>
        <v>50</v>
      </c>
      <c r="J64" s="33">
        <f t="shared" si="18"/>
        <v>50</v>
      </c>
      <c r="K64" s="8"/>
      <c r="L64" s="8">
        <v>50</v>
      </c>
      <c r="M64" s="36"/>
      <c r="N64" s="39"/>
      <c r="O64" s="8"/>
    </row>
    <row r="65" s="1" customFormat="1" customHeight="1" spans="1:15">
      <c r="A65" s="8">
        <v>2</v>
      </c>
      <c r="B65" s="10" t="s">
        <v>225</v>
      </c>
      <c r="C65" s="11" t="s">
        <v>226</v>
      </c>
      <c r="D65" s="24" t="s">
        <v>46</v>
      </c>
      <c r="E65" s="25" t="s">
        <v>89</v>
      </c>
      <c r="F65" s="25" t="s">
        <v>227</v>
      </c>
      <c r="G65" s="25" t="s">
        <v>25</v>
      </c>
      <c r="H65" s="25" t="s">
        <v>89</v>
      </c>
      <c r="I65" s="33">
        <f t="shared" si="17"/>
        <v>26</v>
      </c>
      <c r="J65" s="33">
        <f t="shared" si="18"/>
        <v>26</v>
      </c>
      <c r="K65" s="8"/>
      <c r="L65" s="36">
        <v>26</v>
      </c>
      <c r="M65" s="8"/>
      <c r="N65" s="36"/>
      <c r="O65" s="8"/>
    </row>
    <row r="66" s="1" customFormat="1" customHeight="1" spans="1:15">
      <c r="A66" s="8">
        <v>3</v>
      </c>
      <c r="B66" s="10" t="s">
        <v>228</v>
      </c>
      <c r="C66" s="11" t="s">
        <v>229</v>
      </c>
      <c r="D66" s="24" t="s">
        <v>46</v>
      </c>
      <c r="E66" s="25" t="s">
        <v>89</v>
      </c>
      <c r="F66" s="25" t="s">
        <v>230</v>
      </c>
      <c r="G66" s="25" t="s">
        <v>25</v>
      </c>
      <c r="H66" s="25" t="s">
        <v>89</v>
      </c>
      <c r="I66" s="33">
        <f t="shared" si="17"/>
        <v>30</v>
      </c>
      <c r="J66" s="33">
        <f t="shared" si="18"/>
        <v>30</v>
      </c>
      <c r="K66" s="8"/>
      <c r="L66" s="8">
        <v>30</v>
      </c>
      <c r="M66" s="8"/>
      <c r="N66" s="36"/>
      <c r="O66" s="8"/>
    </row>
    <row r="67" s="1" customFormat="1" customHeight="1" spans="1:15">
      <c r="A67" s="8">
        <v>4</v>
      </c>
      <c r="B67" s="10" t="s">
        <v>231</v>
      </c>
      <c r="C67" s="11" t="s">
        <v>232</v>
      </c>
      <c r="D67" s="24" t="s">
        <v>46</v>
      </c>
      <c r="E67" s="25" t="s">
        <v>125</v>
      </c>
      <c r="F67" s="25" t="s">
        <v>233</v>
      </c>
      <c r="G67" s="25" t="s">
        <v>25</v>
      </c>
      <c r="H67" s="25" t="s">
        <v>125</v>
      </c>
      <c r="I67" s="33">
        <f t="shared" si="17"/>
        <v>20</v>
      </c>
      <c r="J67" s="33">
        <f t="shared" si="18"/>
        <v>20</v>
      </c>
      <c r="K67" s="8"/>
      <c r="L67" s="36">
        <v>20</v>
      </c>
      <c r="M67" s="8"/>
      <c r="N67" s="36"/>
      <c r="O67" s="8"/>
    </row>
    <row r="68" s="1" customFormat="1" customHeight="1" spans="1:15">
      <c r="A68" s="8">
        <v>5</v>
      </c>
      <c r="B68" s="10" t="s">
        <v>234</v>
      </c>
      <c r="C68" s="11" t="s">
        <v>235</v>
      </c>
      <c r="D68" s="24" t="s">
        <v>46</v>
      </c>
      <c r="E68" s="25" t="s">
        <v>104</v>
      </c>
      <c r="F68" s="25" t="s">
        <v>114</v>
      </c>
      <c r="G68" s="25" t="s">
        <v>25</v>
      </c>
      <c r="H68" s="25" t="s">
        <v>104</v>
      </c>
      <c r="I68" s="33">
        <f t="shared" si="17"/>
        <v>48</v>
      </c>
      <c r="J68" s="33">
        <f t="shared" si="18"/>
        <v>48</v>
      </c>
      <c r="K68" s="8">
        <v>36</v>
      </c>
      <c r="L68" s="8">
        <v>12</v>
      </c>
      <c r="M68" s="8"/>
      <c r="N68" s="48"/>
      <c r="O68" s="8"/>
    </row>
    <row r="69" s="1" customFormat="1" customHeight="1" spans="1:15">
      <c r="A69" s="8">
        <v>6</v>
      </c>
      <c r="B69" s="10" t="s">
        <v>236</v>
      </c>
      <c r="C69" s="11" t="s">
        <v>237</v>
      </c>
      <c r="D69" s="24" t="s">
        <v>46</v>
      </c>
      <c r="E69" s="25" t="s">
        <v>104</v>
      </c>
      <c r="F69" s="25" t="s">
        <v>238</v>
      </c>
      <c r="G69" s="25" t="s">
        <v>25</v>
      </c>
      <c r="H69" s="25" t="s">
        <v>104</v>
      </c>
      <c r="I69" s="33">
        <f t="shared" si="17"/>
        <v>40</v>
      </c>
      <c r="J69" s="33">
        <f t="shared" si="18"/>
        <v>40</v>
      </c>
      <c r="K69" s="8">
        <v>40</v>
      </c>
      <c r="L69" s="36"/>
      <c r="M69" s="8"/>
      <c r="N69" s="48"/>
      <c r="O69" s="8"/>
    </row>
    <row r="70" s="1" customFormat="1" customHeight="1" spans="1:15">
      <c r="A70" s="8">
        <v>7</v>
      </c>
      <c r="B70" s="10" t="s">
        <v>239</v>
      </c>
      <c r="C70" s="11" t="s">
        <v>240</v>
      </c>
      <c r="D70" s="24" t="s">
        <v>241</v>
      </c>
      <c r="E70" s="25" t="s">
        <v>94</v>
      </c>
      <c r="F70" s="25" t="s">
        <v>198</v>
      </c>
      <c r="G70" s="25" t="s">
        <v>25</v>
      </c>
      <c r="H70" s="25" t="s">
        <v>94</v>
      </c>
      <c r="I70" s="33">
        <f t="shared" si="17"/>
        <v>18</v>
      </c>
      <c r="J70" s="33">
        <f t="shared" si="18"/>
        <v>18</v>
      </c>
      <c r="K70" s="8"/>
      <c r="L70" s="36">
        <v>18</v>
      </c>
      <c r="M70" s="8"/>
      <c r="N70" s="48"/>
      <c r="O70" s="8"/>
    </row>
    <row r="71" s="1" customFormat="1" customHeight="1" spans="1:15">
      <c r="A71" s="8">
        <v>8</v>
      </c>
      <c r="B71" s="10" t="s">
        <v>242</v>
      </c>
      <c r="C71" s="11" t="s">
        <v>243</v>
      </c>
      <c r="D71" s="24" t="s">
        <v>241</v>
      </c>
      <c r="E71" s="25" t="s">
        <v>187</v>
      </c>
      <c r="F71" s="25" t="s">
        <v>188</v>
      </c>
      <c r="G71" s="25" t="s">
        <v>25</v>
      </c>
      <c r="H71" s="25" t="s">
        <v>187</v>
      </c>
      <c r="I71" s="33">
        <f t="shared" si="17"/>
        <v>10</v>
      </c>
      <c r="J71" s="33">
        <f t="shared" si="18"/>
        <v>10</v>
      </c>
      <c r="K71" s="8">
        <v>10</v>
      </c>
      <c r="L71" s="8"/>
      <c r="M71" s="8"/>
      <c r="N71" s="48"/>
      <c r="O71" s="8"/>
    </row>
    <row r="72" s="2" customFormat="1" customHeight="1" spans="1:15">
      <c r="A72" s="6" t="s">
        <v>244</v>
      </c>
      <c r="B72" s="7"/>
      <c r="C72" s="7">
        <v>4</v>
      </c>
      <c r="D72" s="7"/>
      <c r="E72" s="7"/>
      <c r="F72" s="6"/>
      <c r="G72" s="7"/>
      <c r="H72" s="7"/>
      <c r="I72" s="31">
        <f t="shared" si="17"/>
        <v>145</v>
      </c>
      <c r="J72" s="31">
        <f t="shared" si="18"/>
        <v>145</v>
      </c>
      <c r="K72" s="49">
        <f>SUM(K73:K75)</f>
        <v>50</v>
      </c>
      <c r="L72" s="49">
        <f>SUM(L73:L75)</f>
        <v>95</v>
      </c>
      <c r="M72" s="49">
        <f>SUM(M73:M75)</f>
        <v>0</v>
      </c>
      <c r="N72" s="49">
        <f>SUM(N73:N75)</f>
        <v>0</v>
      </c>
      <c r="O72" s="49">
        <f>SUM(O73:O75)</f>
        <v>0</v>
      </c>
    </row>
    <row r="73" s="1" customFormat="1" customHeight="1" spans="1:15">
      <c r="A73" s="8">
        <v>1</v>
      </c>
      <c r="B73" s="10" t="s">
        <v>245</v>
      </c>
      <c r="C73" s="10" t="s">
        <v>246</v>
      </c>
      <c r="D73" s="12" t="s">
        <v>176</v>
      </c>
      <c r="E73" s="13" t="s">
        <v>79</v>
      </c>
      <c r="F73" s="13" t="s">
        <v>247</v>
      </c>
      <c r="G73" s="13" t="s">
        <v>18</v>
      </c>
      <c r="H73" s="13" t="s">
        <v>79</v>
      </c>
      <c r="I73" s="33">
        <f t="shared" si="17"/>
        <v>25</v>
      </c>
      <c r="J73" s="33">
        <f t="shared" si="18"/>
        <v>25</v>
      </c>
      <c r="K73" s="36"/>
      <c r="L73" s="36">
        <v>25</v>
      </c>
      <c r="M73" s="36"/>
      <c r="N73" s="36"/>
      <c r="O73" s="8"/>
    </row>
    <row r="74" s="1" customFormat="1" customHeight="1" spans="1:15">
      <c r="A74" s="8">
        <v>2</v>
      </c>
      <c r="B74" s="10" t="s">
        <v>248</v>
      </c>
      <c r="C74" s="10" t="s">
        <v>249</v>
      </c>
      <c r="D74" s="8" t="s">
        <v>180</v>
      </c>
      <c r="E74" s="13" t="s">
        <v>47</v>
      </c>
      <c r="F74" s="13" t="s">
        <v>195</v>
      </c>
      <c r="G74" s="13" t="s">
        <v>18</v>
      </c>
      <c r="H74" s="13" t="s">
        <v>47</v>
      </c>
      <c r="I74" s="33">
        <f t="shared" si="17"/>
        <v>70</v>
      </c>
      <c r="J74" s="33">
        <f t="shared" si="18"/>
        <v>70</v>
      </c>
      <c r="K74" s="36"/>
      <c r="L74" s="36">
        <v>70</v>
      </c>
      <c r="M74" s="38"/>
      <c r="N74" s="38"/>
      <c r="O74" s="7"/>
    </row>
    <row r="75" s="1" customFormat="1" customHeight="1" spans="1:15">
      <c r="A75" s="8">
        <v>3</v>
      </c>
      <c r="B75" s="10" t="s">
        <v>250</v>
      </c>
      <c r="C75" s="10" t="s">
        <v>251</v>
      </c>
      <c r="D75" s="8" t="s">
        <v>180</v>
      </c>
      <c r="E75" s="13" t="s">
        <v>183</v>
      </c>
      <c r="F75" s="13" t="s">
        <v>252</v>
      </c>
      <c r="G75" s="13" t="s">
        <v>18</v>
      </c>
      <c r="H75" s="13" t="s">
        <v>183</v>
      </c>
      <c r="I75" s="33">
        <f t="shared" si="17"/>
        <v>50</v>
      </c>
      <c r="J75" s="33">
        <f t="shared" si="18"/>
        <v>50</v>
      </c>
      <c r="K75" s="13">
        <v>50</v>
      </c>
      <c r="L75" s="13"/>
      <c r="M75" s="10"/>
      <c r="N75" s="10"/>
      <c r="O75" s="10"/>
    </row>
    <row r="76" s="2" customFormat="1" customHeight="1" spans="1:15">
      <c r="A76" s="6" t="s">
        <v>253</v>
      </c>
      <c r="B76" s="7"/>
      <c r="C76" s="40">
        <v>20</v>
      </c>
      <c r="D76" s="40"/>
      <c r="E76" s="40"/>
      <c r="F76" s="40"/>
      <c r="G76" s="40"/>
      <c r="H76" s="40"/>
      <c r="I76" s="31">
        <f t="shared" ref="I76:I100" si="20">J76+O76</f>
        <v>920</v>
      </c>
      <c r="J76" s="31">
        <f t="shared" ref="J76:J100" si="21">SUM(K76:N76)</f>
        <v>920</v>
      </c>
      <c r="K76" s="7">
        <f>SUM(K77:K95)</f>
        <v>840</v>
      </c>
      <c r="L76" s="7">
        <f>SUM(L77:L95)</f>
        <v>80</v>
      </c>
      <c r="M76" s="7">
        <f>SUM(M77:M95)</f>
        <v>0</v>
      </c>
      <c r="N76" s="7">
        <f>SUM(N77:N95)</f>
        <v>0</v>
      </c>
      <c r="O76" s="7">
        <f>SUM(O77:O95)</f>
        <v>0</v>
      </c>
    </row>
    <row r="77" s="1" customFormat="1" customHeight="1" spans="1:15">
      <c r="A77" s="8">
        <v>1</v>
      </c>
      <c r="B77" s="41" t="s">
        <v>254</v>
      </c>
      <c r="C77" s="11" t="s">
        <v>255</v>
      </c>
      <c r="D77" s="8" t="s">
        <v>46</v>
      </c>
      <c r="E77" s="13" t="s">
        <v>183</v>
      </c>
      <c r="F77" s="13" t="s">
        <v>256</v>
      </c>
      <c r="G77" s="13" t="s">
        <v>21</v>
      </c>
      <c r="H77" s="13" t="s">
        <v>183</v>
      </c>
      <c r="I77" s="33">
        <f t="shared" si="20"/>
        <v>50</v>
      </c>
      <c r="J77" s="33">
        <f t="shared" si="21"/>
        <v>50</v>
      </c>
      <c r="K77" s="8">
        <v>50</v>
      </c>
      <c r="L77" s="8"/>
      <c r="M77" s="8"/>
      <c r="N77" s="8"/>
      <c r="O77" s="8"/>
    </row>
    <row r="78" s="1" customFormat="1" customHeight="1" spans="1:15">
      <c r="A78" s="8">
        <v>2</v>
      </c>
      <c r="B78" s="41" t="s">
        <v>257</v>
      </c>
      <c r="C78" s="11" t="s">
        <v>258</v>
      </c>
      <c r="D78" s="8" t="s">
        <v>46</v>
      </c>
      <c r="E78" s="13" t="s">
        <v>183</v>
      </c>
      <c r="F78" s="42" t="s">
        <v>252</v>
      </c>
      <c r="G78" s="13" t="s">
        <v>21</v>
      </c>
      <c r="H78" s="13" t="s">
        <v>183</v>
      </c>
      <c r="I78" s="33">
        <f t="shared" si="20"/>
        <v>50</v>
      </c>
      <c r="J78" s="33">
        <f t="shared" si="21"/>
        <v>50</v>
      </c>
      <c r="K78" s="8">
        <v>50</v>
      </c>
      <c r="L78" s="8"/>
      <c r="M78" s="8"/>
      <c r="N78" s="8"/>
      <c r="O78" s="8"/>
    </row>
    <row r="79" s="1" customFormat="1" customHeight="1" spans="1:15">
      <c r="A79" s="8">
        <v>3</v>
      </c>
      <c r="B79" s="41" t="s">
        <v>259</v>
      </c>
      <c r="C79" s="43" t="s">
        <v>260</v>
      </c>
      <c r="D79" s="8" t="s">
        <v>46</v>
      </c>
      <c r="E79" s="42" t="s">
        <v>89</v>
      </c>
      <c r="F79" s="42" t="s">
        <v>261</v>
      </c>
      <c r="G79" s="13" t="s">
        <v>21</v>
      </c>
      <c r="H79" s="13" t="s">
        <v>89</v>
      </c>
      <c r="I79" s="33">
        <f t="shared" si="20"/>
        <v>50</v>
      </c>
      <c r="J79" s="33">
        <f t="shared" si="21"/>
        <v>50</v>
      </c>
      <c r="K79" s="8">
        <v>50</v>
      </c>
      <c r="L79" s="8"/>
      <c r="M79" s="8"/>
      <c r="N79" s="8"/>
      <c r="O79" s="8"/>
    </row>
    <row r="80" s="1" customFormat="1" customHeight="1" spans="1:15">
      <c r="A80" s="8">
        <v>4</v>
      </c>
      <c r="B80" s="41" t="s">
        <v>262</v>
      </c>
      <c r="C80" s="43" t="s">
        <v>263</v>
      </c>
      <c r="D80" s="8" t="s">
        <v>46</v>
      </c>
      <c r="E80" s="42" t="s">
        <v>89</v>
      </c>
      <c r="F80" s="42" t="s">
        <v>264</v>
      </c>
      <c r="G80" s="13" t="s">
        <v>21</v>
      </c>
      <c r="H80" s="13" t="s">
        <v>89</v>
      </c>
      <c r="I80" s="33">
        <f t="shared" si="20"/>
        <v>50</v>
      </c>
      <c r="J80" s="33">
        <f t="shared" si="21"/>
        <v>50</v>
      </c>
      <c r="K80" s="8">
        <v>50</v>
      </c>
      <c r="L80" s="8"/>
      <c r="M80" s="8"/>
      <c r="N80" s="8"/>
      <c r="O80" s="8"/>
    </row>
    <row r="81" s="1" customFormat="1" customHeight="1" spans="1:15">
      <c r="A81" s="8">
        <v>5</v>
      </c>
      <c r="B81" s="41" t="s">
        <v>265</v>
      </c>
      <c r="C81" s="43" t="s">
        <v>266</v>
      </c>
      <c r="D81" s="8" t="s">
        <v>46</v>
      </c>
      <c r="E81" s="42" t="s">
        <v>89</v>
      </c>
      <c r="F81" s="42" t="s">
        <v>267</v>
      </c>
      <c r="G81" s="13" t="s">
        <v>21</v>
      </c>
      <c r="H81" s="13" t="s">
        <v>89</v>
      </c>
      <c r="I81" s="33">
        <f t="shared" si="20"/>
        <v>50</v>
      </c>
      <c r="J81" s="33">
        <f t="shared" si="21"/>
        <v>50</v>
      </c>
      <c r="K81" s="8">
        <v>50</v>
      </c>
      <c r="L81" s="8"/>
      <c r="M81" s="8"/>
      <c r="N81" s="8"/>
      <c r="O81" s="8"/>
    </row>
    <row r="82" s="1" customFormat="1" customHeight="1" spans="1:15">
      <c r="A82" s="8">
        <v>6</v>
      </c>
      <c r="B82" s="41" t="s">
        <v>268</v>
      </c>
      <c r="C82" s="11" t="s">
        <v>269</v>
      </c>
      <c r="D82" s="8" t="s">
        <v>46</v>
      </c>
      <c r="E82" s="42" t="s">
        <v>89</v>
      </c>
      <c r="F82" s="42" t="s">
        <v>270</v>
      </c>
      <c r="G82" s="13" t="s">
        <v>21</v>
      </c>
      <c r="H82" s="13" t="s">
        <v>89</v>
      </c>
      <c r="I82" s="33">
        <f t="shared" si="20"/>
        <v>30</v>
      </c>
      <c r="J82" s="33">
        <f t="shared" si="21"/>
        <v>30</v>
      </c>
      <c r="K82" s="8">
        <v>30</v>
      </c>
      <c r="L82" s="8"/>
      <c r="M82" s="8"/>
      <c r="N82" s="8"/>
      <c r="O82" s="8"/>
    </row>
    <row r="83" s="1" customFormat="1" customHeight="1" spans="1:15">
      <c r="A83" s="8">
        <v>7</v>
      </c>
      <c r="B83" s="41" t="s">
        <v>271</v>
      </c>
      <c r="C83" s="11" t="s">
        <v>272</v>
      </c>
      <c r="D83" s="8" t="s">
        <v>46</v>
      </c>
      <c r="E83" s="13" t="s">
        <v>104</v>
      </c>
      <c r="F83" s="13" t="s">
        <v>201</v>
      </c>
      <c r="G83" s="13" t="s">
        <v>21</v>
      </c>
      <c r="H83" s="13" t="s">
        <v>104</v>
      </c>
      <c r="I83" s="33">
        <f t="shared" si="20"/>
        <v>50</v>
      </c>
      <c r="J83" s="33">
        <f t="shared" si="21"/>
        <v>50</v>
      </c>
      <c r="K83" s="8">
        <v>50</v>
      </c>
      <c r="L83" s="8"/>
      <c r="M83" s="8"/>
      <c r="N83" s="8"/>
      <c r="O83" s="8"/>
    </row>
    <row r="84" s="1" customFormat="1" customHeight="1" spans="1:15">
      <c r="A84" s="8">
        <v>8</v>
      </c>
      <c r="B84" s="41" t="s">
        <v>273</v>
      </c>
      <c r="C84" s="11" t="s">
        <v>274</v>
      </c>
      <c r="D84" s="8" t="s">
        <v>46</v>
      </c>
      <c r="E84" s="13" t="s">
        <v>187</v>
      </c>
      <c r="F84" s="13" t="s">
        <v>275</v>
      </c>
      <c r="G84" s="13" t="s">
        <v>21</v>
      </c>
      <c r="H84" s="13" t="s">
        <v>187</v>
      </c>
      <c r="I84" s="33">
        <f t="shared" si="20"/>
        <v>50</v>
      </c>
      <c r="J84" s="33">
        <f t="shared" si="21"/>
        <v>50</v>
      </c>
      <c r="K84" s="8">
        <v>50</v>
      </c>
      <c r="L84" s="8"/>
      <c r="M84" s="8"/>
      <c r="N84" s="8"/>
      <c r="O84" s="8"/>
    </row>
    <row r="85" s="1" customFormat="1" customHeight="1" spans="1:15">
      <c r="A85" s="8">
        <v>9</v>
      </c>
      <c r="B85" s="41" t="s">
        <v>276</v>
      </c>
      <c r="C85" s="11" t="s">
        <v>277</v>
      </c>
      <c r="D85" s="8" t="s">
        <v>46</v>
      </c>
      <c r="E85" s="13" t="s">
        <v>147</v>
      </c>
      <c r="F85" s="13" t="s">
        <v>278</v>
      </c>
      <c r="G85" s="13" t="s">
        <v>21</v>
      </c>
      <c r="H85" s="13" t="s">
        <v>147</v>
      </c>
      <c r="I85" s="33">
        <f t="shared" si="20"/>
        <v>50</v>
      </c>
      <c r="J85" s="33">
        <f t="shared" si="21"/>
        <v>50</v>
      </c>
      <c r="K85" s="8">
        <v>50</v>
      </c>
      <c r="L85" s="8"/>
      <c r="M85" s="8"/>
      <c r="N85" s="8"/>
      <c r="O85" s="8"/>
    </row>
    <row r="86" s="1" customFormat="1" customHeight="1" spans="1:15">
      <c r="A86" s="8">
        <v>10</v>
      </c>
      <c r="B86" s="41" t="s">
        <v>279</v>
      </c>
      <c r="C86" s="11" t="s">
        <v>280</v>
      </c>
      <c r="D86" s="8" t="s">
        <v>281</v>
      </c>
      <c r="E86" s="13" t="s">
        <v>69</v>
      </c>
      <c r="F86" s="13" t="s">
        <v>282</v>
      </c>
      <c r="G86" s="13" t="s">
        <v>21</v>
      </c>
      <c r="H86" s="13" t="s">
        <v>69</v>
      </c>
      <c r="I86" s="33">
        <f t="shared" si="20"/>
        <v>50</v>
      </c>
      <c r="J86" s="33">
        <f t="shared" si="21"/>
        <v>50</v>
      </c>
      <c r="K86" s="8">
        <v>50</v>
      </c>
      <c r="L86" s="8"/>
      <c r="M86" s="8"/>
      <c r="N86" s="8"/>
      <c r="O86" s="8"/>
    </row>
    <row r="87" s="1" customFormat="1" customHeight="1" spans="1:15">
      <c r="A87" s="8">
        <v>11</v>
      </c>
      <c r="B87" s="41" t="s">
        <v>283</v>
      </c>
      <c r="C87" s="43" t="s">
        <v>284</v>
      </c>
      <c r="D87" s="8" t="s">
        <v>46</v>
      </c>
      <c r="E87" s="13" t="s">
        <v>79</v>
      </c>
      <c r="F87" s="13" t="s">
        <v>121</v>
      </c>
      <c r="G87" s="13" t="s">
        <v>21</v>
      </c>
      <c r="H87" s="13" t="s">
        <v>79</v>
      </c>
      <c r="I87" s="33">
        <f t="shared" si="20"/>
        <v>50</v>
      </c>
      <c r="J87" s="33">
        <f t="shared" si="21"/>
        <v>50</v>
      </c>
      <c r="K87" s="8">
        <v>50</v>
      </c>
      <c r="L87" s="8"/>
      <c r="M87" s="8"/>
      <c r="N87" s="8"/>
      <c r="O87" s="8"/>
    </row>
    <row r="88" s="1" customFormat="1" customHeight="1" spans="1:15">
      <c r="A88" s="8">
        <v>12</v>
      </c>
      <c r="B88" s="41" t="s">
        <v>285</v>
      </c>
      <c r="C88" s="11" t="s">
        <v>286</v>
      </c>
      <c r="D88" s="8" t="s">
        <v>46</v>
      </c>
      <c r="E88" s="44" t="s">
        <v>94</v>
      </c>
      <c r="F88" s="13" t="s">
        <v>95</v>
      </c>
      <c r="G88" s="13" t="s">
        <v>21</v>
      </c>
      <c r="H88" s="13" t="s">
        <v>94</v>
      </c>
      <c r="I88" s="33">
        <f t="shared" si="20"/>
        <v>50</v>
      </c>
      <c r="J88" s="33">
        <f t="shared" si="21"/>
        <v>50</v>
      </c>
      <c r="K88" s="8">
        <v>50</v>
      </c>
      <c r="L88" s="8"/>
      <c r="M88" s="8"/>
      <c r="N88" s="8"/>
      <c r="O88" s="8"/>
    </row>
    <row r="89" s="1" customFormat="1" customHeight="1" spans="1:15">
      <c r="A89" s="8">
        <v>13</v>
      </c>
      <c r="B89" s="10" t="s">
        <v>287</v>
      </c>
      <c r="C89" s="43" t="s">
        <v>288</v>
      </c>
      <c r="D89" s="8" t="s">
        <v>46</v>
      </c>
      <c r="E89" s="45" t="s">
        <v>52</v>
      </c>
      <c r="F89" s="45" t="s">
        <v>289</v>
      </c>
      <c r="G89" s="13" t="s">
        <v>21</v>
      </c>
      <c r="H89" s="45" t="s">
        <v>52</v>
      </c>
      <c r="I89" s="33">
        <f t="shared" si="20"/>
        <v>50</v>
      </c>
      <c r="J89" s="33">
        <f t="shared" si="21"/>
        <v>50</v>
      </c>
      <c r="K89" s="8">
        <v>50</v>
      </c>
      <c r="L89" s="8"/>
      <c r="M89" s="8"/>
      <c r="N89" s="8"/>
      <c r="O89" s="8"/>
    </row>
    <row r="90" s="1" customFormat="1" customHeight="1" spans="1:15">
      <c r="A90" s="8">
        <v>14</v>
      </c>
      <c r="B90" s="41" t="s">
        <v>290</v>
      </c>
      <c r="C90" s="43" t="s">
        <v>291</v>
      </c>
      <c r="D90" s="8" t="s">
        <v>46</v>
      </c>
      <c r="E90" s="42" t="s">
        <v>47</v>
      </c>
      <c r="F90" s="42" t="s">
        <v>292</v>
      </c>
      <c r="G90" s="13" t="s">
        <v>21</v>
      </c>
      <c r="H90" s="13" t="s">
        <v>47</v>
      </c>
      <c r="I90" s="33">
        <f t="shared" si="20"/>
        <v>50</v>
      </c>
      <c r="J90" s="33">
        <f t="shared" si="21"/>
        <v>50</v>
      </c>
      <c r="K90" s="8">
        <v>50</v>
      </c>
      <c r="L90" s="8"/>
      <c r="M90" s="8"/>
      <c r="N90" s="8"/>
      <c r="O90" s="8"/>
    </row>
    <row r="91" s="1" customFormat="1" customHeight="1" spans="1:15">
      <c r="A91" s="8">
        <v>16</v>
      </c>
      <c r="B91" s="41" t="s">
        <v>293</v>
      </c>
      <c r="C91" s="43" t="s">
        <v>294</v>
      </c>
      <c r="D91" s="8" t="s">
        <v>46</v>
      </c>
      <c r="E91" s="13" t="s">
        <v>79</v>
      </c>
      <c r="F91" s="13" t="s">
        <v>80</v>
      </c>
      <c r="G91" s="13" t="s">
        <v>21</v>
      </c>
      <c r="H91" s="13" t="s">
        <v>79</v>
      </c>
      <c r="I91" s="33">
        <f t="shared" si="20"/>
        <v>30</v>
      </c>
      <c r="J91" s="33">
        <f t="shared" si="21"/>
        <v>30</v>
      </c>
      <c r="K91" s="33">
        <v>30</v>
      </c>
      <c r="L91" s="33"/>
      <c r="M91" s="8"/>
      <c r="N91" s="33"/>
      <c r="O91" s="8"/>
    </row>
    <row r="92" s="1" customFormat="1" customHeight="1" spans="1:15">
      <c r="A92" s="8">
        <v>17</v>
      </c>
      <c r="B92" s="41" t="s">
        <v>295</v>
      </c>
      <c r="C92" s="11" t="s">
        <v>296</v>
      </c>
      <c r="D92" s="8" t="s">
        <v>46</v>
      </c>
      <c r="E92" s="13" t="s">
        <v>89</v>
      </c>
      <c r="F92" s="13" t="s">
        <v>90</v>
      </c>
      <c r="G92" s="13" t="s">
        <v>21</v>
      </c>
      <c r="H92" s="13" t="s">
        <v>89</v>
      </c>
      <c r="I92" s="33">
        <f t="shared" si="20"/>
        <v>30</v>
      </c>
      <c r="J92" s="33">
        <f t="shared" si="21"/>
        <v>30</v>
      </c>
      <c r="K92" s="33">
        <v>30</v>
      </c>
      <c r="L92" s="33"/>
      <c r="M92" s="8"/>
      <c r="N92" s="33"/>
      <c r="O92" s="8"/>
    </row>
    <row r="93" s="1" customFormat="1" customHeight="1" spans="1:15">
      <c r="A93" s="8">
        <v>18</v>
      </c>
      <c r="B93" s="41" t="s">
        <v>297</v>
      </c>
      <c r="C93" s="11" t="s">
        <v>298</v>
      </c>
      <c r="D93" s="8" t="s">
        <v>46</v>
      </c>
      <c r="E93" s="13" t="s">
        <v>94</v>
      </c>
      <c r="F93" s="13" t="s">
        <v>299</v>
      </c>
      <c r="G93" s="13" t="s">
        <v>21</v>
      </c>
      <c r="H93" s="13" t="s">
        <v>94</v>
      </c>
      <c r="I93" s="33">
        <f t="shared" si="20"/>
        <v>80</v>
      </c>
      <c r="J93" s="33">
        <f t="shared" si="21"/>
        <v>80</v>
      </c>
      <c r="K93" s="33"/>
      <c r="L93" s="33">
        <v>80</v>
      </c>
      <c r="M93" s="8"/>
      <c r="N93" s="33"/>
      <c r="O93" s="8"/>
    </row>
    <row r="94" s="1" customFormat="1" customHeight="1" spans="1:15">
      <c r="A94" s="8">
        <v>19</v>
      </c>
      <c r="B94" s="41" t="s">
        <v>300</v>
      </c>
      <c r="C94" s="11" t="s">
        <v>301</v>
      </c>
      <c r="D94" s="8" t="s">
        <v>46</v>
      </c>
      <c r="E94" s="13" t="s">
        <v>125</v>
      </c>
      <c r="F94" s="13" t="s">
        <v>233</v>
      </c>
      <c r="G94" s="13" t="s">
        <v>21</v>
      </c>
      <c r="H94" s="13" t="s">
        <v>125</v>
      </c>
      <c r="I94" s="33">
        <f t="shared" si="20"/>
        <v>50</v>
      </c>
      <c r="J94" s="33">
        <f t="shared" si="21"/>
        <v>50</v>
      </c>
      <c r="K94" s="33">
        <v>50</v>
      </c>
      <c r="L94" s="33"/>
      <c r="M94" s="8"/>
      <c r="N94" s="33"/>
      <c r="O94" s="8"/>
    </row>
    <row r="95" s="1" customFormat="1" customHeight="1" spans="1:15">
      <c r="A95" s="8">
        <v>20</v>
      </c>
      <c r="B95" s="41" t="s">
        <v>302</v>
      </c>
      <c r="C95" s="11" t="s">
        <v>303</v>
      </c>
      <c r="D95" s="8" t="s">
        <v>46</v>
      </c>
      <c r="E95" s="13" t="s">
        <v>155</v>
      </c>
      <c r="F95" s="13" t="s">
        <v>304</v>
      </c>
      <c r="G95" s="13" t="s">
        <v>21</v>
      </c>
      <c r="H95" s="13" t="s">
        <v>155</v>
      </c>
      <c r="I95" s="33">
        <f t="shared" si="20"/>
        <v>50</v>
      </c>
      <c r="J95" s="33">
        <f t="shared" si="21"/>
        <v>50</v>
      </c>
      <c r="K95" s="8">
        <v>50</v>
      </c>
      <c r="L95" s="8"/>
      <c r="M95" s="8"/>
      <c r="N95" s="8"/>
      <c r="O95" s="8"/>
    </row>
    <row r="96" s="2" customFormat="1" customHeight="1" spans="1:15">
      <c r="A96" s="6" t="s">
        <v>305</v>
      </c>
      <c r="B96" s="7"/>
      <c r="C96" s="7">
        <v>3</v>
      </c>
      <c r="D96" s="7"/>
      <c r="E96" s="7"/>
      <c r="F96" s="7"/>
      <c r="G96" s="7"/>
      <c r="H96" s="7"/>
      <c r="I96" s="31">
        <f t="shared" si="20"/>
        <v>475</v>
      </c>
      <c r="J96" s="31">
        <f t="shared" si="21"/>
        <v>475</v>
      </c>
      <c r="K96" s="7">
        <f>SUM(K97:K99)</f>
        <v>135</v>
      </c>
      <c r="L96" s="7">
        <f t="shared" ref="L96:O96" si="22">SUM(L97:L99)</f>
        <v>100</v>
      </c>
      <c r="M96" s="7">
        <f t="shared" si="22"/>
        <v>130</v>
      </c>
      <c r="N96" s="7">
        <f t="shared" si="22"/>
        <v>110</v>
      </c>
      <c r="O96" s="7">
        <f t="shared" si="22"/>
        <v>0</v>
      </c>
    </row>
    <row r="97" s="2" customFormat="1" customHeight="1" spans="1:15">
      <c r="A97" s="8">
        <v>1</v>
      </c>
      <c r="B97" s="10" t="s">
        <v>306</v>
      </c>
      <c r="C97" s="10" t="s">
        <v>307</v>
      </c>
      <c r="D97" s="46" t="s">
        <v>176</v>
      </c>
      <c r="E97" s="13" t="s">
        <v>57</v>
      </c>
      <c r="F97" s="8"/>
      <c r="G97" s="13" t="s">
        <v>31</v>
      </c>
      <c r="H97" s="13" t="s">
        <v>31</v>
      </c>
      <c r="I97" s="33">
        <f t="shared" si="20"/>
        <v>130</v>
      </c>
      <c r="J97" s="33">
        <f t="shared" si="21"/>
        <v>130</v>
      </c>
      <c r="K97" s="8"/>
      <c r="L97" s="8"/>
      <c r="M97" s="50">
        <v>130</v>
      </c>
      <c r="N97" s="8"/>
      <c r="O97" s="7"/>
    </row>
    <row r="98" s="2" customFormat="1" customHeight="1" spans="1:15">
      <c r="A98" s="8">
        <v>2</v>
      </c>
      <c r="B98" s="21" t="s">
        <v>308</v>
      </c>
      <c r="C98" s="10" t="s">
        <v>309</v>
      </c>
      <c r="D98" s="46" t="s">
        <v>46</v>
      </c>
      <c r="E98" s="45" t="s">
        <v>94</v>
      </c>
      <c r="F98" s="45" t="s">
        <v>95</v>
      </c>
      <c r="G98" s="47" t="s">
        <v>31</v>
      </c>
      <c r="H98" s="47" t="s">
        <v>31</v>
      </c>
      <c r="I98" s="33">
        <f t="shared" si="20"/>
        <v>50</v>
      </c>
      <c r="J98" s="33">
        <f t="shared" si="21"/>
        <v>50</v>
      </c>
      <c r="K98" s="8"/>
      <c r="L98" s="36">
        <v>50</v>
      </c>
      <c r="M98" s="8"/>
      <c r="N98" s="36"/>
      <c r="O98" s="8"/>
    </row>
    <row r="99" s="2" customFormat="1" customHeight="1" spans="1:15">
      <c r="A99" s="8">
        <v>3</v>
      </c>
      <c r="B99" s="41" t="s">
        <v>310</v>
      </c>
      <c r="C99" s="10" t="s">
        <v>311</v>
      </c>
      <c r="D99" s="8" t="s">
        <v>46</v>
      </c>
      <c r="E99" s="13" t="s">
        <v>57</v>
      </c>
      <c r="F99" s="8"/>
      <c r="G99" s="13" t="s">
        <v>31</v>
      </c>
      <c r="H99" s="13" t="s">
        <v>31</v>
      </c>
      <c r="I99" s="33">
        <f t="shared" si="20"/>
        <v>295</v>
      </c>
      <c r="J99" s="33">
        <f t="shared" si="21"/>
        <v>295</v>
      </c>
      <c r="K99" s="8">
        <v>135</v>
      </c>
      <c r="L99" s="8">
        <v>50</v>
      </c>
      <c r="M99" s="8">
        <v>0</v>
      </c>
      <c r="N99" s="8">
        <v>110</v>
      </c>
      <c r="O99" s="8"/>
    </row>
  </sheetData>
  <mergeCells count="29">
    <mergeCell ref="A1:O1"/>
    <mergeCell ref="E2:F2"/>
    <mergeCell ref="I2:O2"/>
    <mergeCell ref="J3:N3"/>
    <mergeCell ref="A6:B6"/>
    <mergeCell ref="A7:B7"/>
    <mergeCell ref="A8:B8"/>
    <mergeCell ref="A15:B15"/>
    <mergeCell ref="A24:B24"/>
    <mergeCell ref="A30:B30"/>
    <mergeCell ref="A37:B37"/>
    <mergeCell ref="A41:B41"/>
    <mergeCell ref="A50:B50"/>
    <mergeCell ref="A55:B55"/>
    <mergeCell ref="A62:B62"/>
    <mergeCell ref="A63:B63"/>
    <mergeCell ref="A72:B72"/>
    <mergeCell ref="A76:B76"/>
    <mergeCell ref="A96:B96"/>
    <mergeCell ref="A2:A4"/>
    <mergeCell ref="B2:B4"/>
    <mergeCell ref="C2:C4"/>
    <mergeCell ref="D2:D4"/>
    <mergeCell ref="E3:E4"/>
    <mergeCell ref="F3:F4"/>
    <mergeCell ref="G2:G4"/>
    <mergeCell ref="H2:H4"/>
    <mergeCell ref="I3:I4"/>
    <mergeCell ref="O3:O4"/>
  </mergeCells>
  <conditionalFormatting sqref="H21">
    <cfRule type="cellIs" priority="45" stopIfTrue="1" operator="greaterThan">
      <formula>400000</formula>
    </cfRule>
  </conditionalFormatting>
  <conditionalFormatting sqref="H25">
    <cfRule type="cellIs" priority="49" stopIfTrue="1" operator="greaterThan">
      <formula>400000</formula>
    </cfRule>
  </conditionalFormatting>
  <conditionalFormatting sqref="H26">
    <cfRule type="cellIs" priority="48" stopIfTrue="1" operator="greaterThan">
      <formula>400000</formula>
    </cfRule>
  </conditionalFormatting>
  <conditionalFormatting sqref="H27">
    <cfRule type="cellIs" priority="46" stopIfTrue="1" operator="greaterThan">
      <formula>400000</formula>
    </cfRule>
  </conditionalFormatting>
  <conditionalFormatting sqref="C49">
    <cfRule type="duplicateValues" dxfId="0" priority="7"/>
  </conditionalFormatting>
  <conditionalFormatting sqref="C50">
    <cfRule type="duplicateValues" dxfId="0" priority="125"/>
  </conditionalFormatting>
  <conditionalFormatting sqref="C51">
    <cfRule type="expression" dxfId="1" priority="21" stopIfTrue="1">
      <formula>AND(ISNUMBER(#REF!),#REF!&lt;200)</formula>
    </cfRule>
  </conditionalFormatting>
  <conditionalFormatting sqref="C52">
    <cfRule type="duplicateValues" dxfId="0" priority="19"/>
  </conditionalFormatting>
  <conditionalFormatting sqref="C53">
    <cfRule type="duplicateValues" dxfId="0" priority="18"/>
  </conditionalFormatting>
  <conditionalFormatting sqref="C81">
    <cfRule type="expression" dxfId="1" priority="31" stopIfTrue="1">
      <formula>AND(ISNUMBER(#REF!),#REF!&lt;200)</formula>
    </cfRule>
  </conditionalFormatting>
  <conditionalFormatting sqref="B83">
    <cfRule type="duplicateValues" dxfId="0" priority="41"/>
    <cfRule type="duplicateValues" dxfId="0" priority="42"/>
  </conditionalFormatting>
  <conditionalFormatting sqref="B84">
    <cfRule type="duplicateValues" dxfId="0" priority="39"/>
    <cfRule type="duplicateValues" dxfId="0" priority="40"/>
  </conditionalFormatting>
  <conditionalFormatting sqref="B85">
    <cfRule type="duplicateValues" dxfId="0" priority="37"/>
    <cfRule type="duplicateValues" dxfId="0" priority="38"/>
  </conditionalFormatting>
  <conditionalFormatting sqref="B86">
    <cfRule type="duplicateValues" dxfId="0" priority="35"/>
    <cfRule type="duplicateValues" dxfId="0" priority="36"/>
  </conditionalFormatting>
  <conditionalFormatting sqref="C98">
    <cfRule type="duplicateValues" dxfId="0" priority="2"/>
  </conditionalFormatting>
  <dataValidations count="1">
    <dataValidation type="list" allowBlank="1" showInputMessage="1" showErrorMessage="1" sqref="C28">
      <formula1>"新建,改扩建"</formula1>
    </dataValidation>
  </dataValidations>
  <pageMargins left="0.393055555555556" right="0.393055555555556" top="0.550694444444444" bottom="0.472222222222222" header="0.550694444444444" footer="0.472222222222222"/>
  <pageSetup paperSize="9" scale="45" fitToHeight="0" orientation="landscape"/>
  <headerFooter/>
  <ignoredErrors>
    <ignoredError sqref="C28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Administrator</cp:lastModifiedBy>
  <dcterms:created xsi:type="dcterms:W3CDTF">2021-12-15T11:02:00Z</dcterms:created>
  <cp:lastPrinted>2022-05-06T08:22:00Z</cp:lastPrinted>
  <dcterms:modified xsi:type="dcterms:W3CDTF">2022-05-27T03:51:05Z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42774B28729643D78B41DE2EC0DC9D83</vt:lpwstr>
  </property>
  <property fmtid="{D5CDD505-2E9C-101B-9397-08002B2CF9AE}" pid="3" name="KSOProductBuildVer">
    <vt:lpwstr>2052-10.8.2.6990</vt:lpwstr>
  </property>
</Properties>
</file>