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2022年安康市松林职业培训学校第一批培训报账明细" sheetId="12" r:id="rId1"/>
  </sheets>
  <definedNames>
    <definedName name="_xlnm._FilterDatabase" localSheetId="0" hidden="1">'2022年安康市松林职业培训学校第一批培训报账明细'!$A$2:$M$13</definedName>
  </definedNames>
  <calcPr calcId="144525"/>
</workbook>
</file>

<file path=xl/sharedStrings.xml><?xml version="1.0" encoding="utf-8"?>
<sst xmlns="http://schemas.openxmlformats.org/spreadsheetml/2006/main" count="85" uniqueCount="49">
  <si>
    <t>2022年安康市松林职业培训学校第一批培训报账明细表</t>
  </si>
  <si>
    <t>序号</t>
  </si>
  <si>
    <t>培训机构名称</t>
  </si>
  <si>
    <t>培训地点</t>
  </si>
  <si>
    <t>培训期数</t>
  </si>
  <si>
    <t>培训时间</t>
  </si>
  <si>
    <t>培训内容</t>
  </si>
  <si>
    <t>培训合格人数</t>
  </si>
  <si>
    <t>补贴标准（元）</t>
  </si>
  <si>
    <t>就业人数</t>
  </si>
  <si>
    <t>就业比例</t>
  </si>
  <si>
    <t>培训补贴金额（元）</t>
  </si>
  <si>
    <t>补贴合计（元）</t>
  </si>
  <si>
    <t>培训情况备注</t>
  </si>
  <si>
    <t>安康市松林职业培训学校</t>
  </si>
  <si>
    <t>佐龙镇金珠店社区新会议室</t>
  </si>
  <si>
    <t>茶园工1</t>
  </si>
  <si>
    <t>2022.3.8-3.12</t>
  </si>
  <si>
    <t>80元/天</t>
  </si>
  <si>
    <t>打卡5天23人、4天30人、3天2人</t>
  </si>
  <si>
    <t>孟石岭镇</t>
  </si>
  <si>
    <t>互联网营销师</t>
  </si>
  <si>
    <t>2022.6.21-6.28</t>
  </si>
  <si>
    <t>1800元</t>
  </si>
  <si>
    <t>就业率达到30%，未到65%，按照100%比例发放技能培训补贴</t>
  </si>
  <si>
    <t>蔺河镇茶园村老村委会</t>
  </si>
  <si>
    <t>农民公益性岗位</t>
  </si>
  <si>
    <t>2022.8.8-8.13</t>
  </si>
  <si>
    <t>100元/天</t>
  </si>
  <si>
    <t>打卡6天30人、5天11人、4天3人</t>
  </si>
  <si>
    <t>蔺河镇草垭村村委会</t>
  </si>
  <si>
    <t>打卡6天27人、5天19人、4天1人</t>
  </si>
  <si>
    <t>四季镇月坝村村委会</t>
  </si>
  <si>
    <t>2022.8.15-8.20</t>
  </si>
  <si>
    <t>打卡6天15人、5天9人、4天1人</t>
  </si>
  <si>
    <t>护林员</t>
  </si>
  <si>
    <t>2022.8.22-8.27</t>
  </si>
  <si>
    <t>打卡6天31人、5天1人</t>
  </si>
  <si>
    <t>孟石岭镇镇政府会议室</t>
  </si>
  <si>
    <t>致富带头人</t>
  </si>
  <si>
    <t>2022.8.22-8.24</t>
  </si>
  <si>
    <t>均打卡3天</t>
  </si>
  <si>
    <t xml:space="preserve">南宫山镇镇政府会议室 </t>
  </si>
  <si>
    <t>2022.8.23-8.25</t>
  </si>
  <si>
    <t xml:space="preserve">蔺河镇镇政府会议室 </t>
  </si>
  <si>
    <t>2022.8.24-8.26</t>
  </si>
  <si>
    <t>2022.8.29-8.31</t>
  </si>
  <si>
    <t>打卡3天4人、2天1人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</si>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</sst>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2"/>
      <color indexed="8"/>
      <name val="宋体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24" fillId="0" borderId="0">
      <protection locked="0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24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9" fillId="0" borderId="0"/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10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5" fillId="0" borderId="1" xfId="0" applyFont="1" applyFill="1" applyBorder="1" applyAlignment="1">
      <alignment horizontal="center" vertical="center"/>
    </xf>
  </cellXfs>
  <cellStyles count="6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常规 18 2 2" xfId="32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常规 55" xfId="46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常规 56" xfId="51"/>
    <cellStyle name="强调文字颜色 6" xfId="52" builtinId="49"/>
    <cellStyle name="常规 2 3" xfId="53"/>
    <cellStyle name="40% - 强调文字颜色 6" xfId="54" builtinId="51"/>
    <cellStyle name="60% - 强调文字颜色 6" xfId="55" builtinId="52"/>
    <cellStyle name="常规 14" xfId="56"/>
    <cellStyle name="常规 15" xfId="57"/>
    <cellStyle name="常规 18" xfId="58"/>
    <cellStyle name="常规 2" xfId="59"/>
    <cellStyle name="常规 22" xfId="60"/>
    <cellStyle name="常规 3" xfId="61"/>
    <cellStyle name="常规 4" xfId="62"/>
    <cellStyle name="常规 57" xfId="63"/>
    <cellStyle name="常规 56 3" xfId="64"/>
    <cellStyle name="常规 10 3 2 2" xfId="65"/>
    <cellStyle name="常规 10 3" xfId="66"/>
    <cellStyle name="常规_Sheet1" xfId="67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3"/>
  <sheetViews>
    <sheetView tabSelected="1" workbookViewId="0">
      <pane ySplit="2" topLeftCell="A3" activePane="bottomLeft" state="frozen"/>
      <selection/>
      <selection pane="bottomLeft" activeCell="N4" sqref="N4"/>
    </sheetView>
  </sheetViews>
  <sheetFormatPr defaultColWidth="9" defaultRowHeight="13.5"/>
  <cols>
    <col min="1" max="1" width="4.625" style="3" customWidth="1"/>
    <col min="2" max="2" width="8.75" customWidth="1"/>
    <col min="3" max="3" width="12" customWidth="1"/>
    <col min="4" max="4" width="10.375" customWidth="1"/>
    <col min="5" max="5" width="15.775" style="3" customWidth="1"/>
    <col min="6" max="6" width="14.1916666666667" customWidth="1"/>
    <col min="7" max="10" width="8.625" customWidth="1"/>
    <col min="11" max="11" width="8.625" style="2" customWidth="1"/>
    <col min="12" max="12" width="8.625" hidden="1" customWidth="1"/>
    <col min="13" max="13" width="20.625" style="2" customWidth="1"/>
    <col min="14" max="14" width="13.75" customWidth="1"/>
  </cols>
  <sheetData>
    <row r="1" s="1" customFormat="1" ht="50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ht="40.5" spans="1:14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11" t="s">
        <v>13</v>
      </c>
      <c r="N2" s="12"/>
    </row>
    <row r="3" customFormat="1" ht="36" spans="1:13">
      <c r="A3" s="7">
        <v>1</v>
      </c>
      <c r="B3" s="8" t="s">
        <v>14</v>
      </c>
      <c r="C3" s="8" t="s">
        <v>15</v>
      </c>
      <c r="D3" s="8" t="s">
        <v>16</v>
      </c>
      <c r="E3" s="8" t="s">
        <v>17</v>
      </c>
      <c r="F3" s="8" t="s">
        <v>16</v>
      </c>
      <c r="G3" s="8">
        <v>55</v>
      </c>
      <c r="H3" s="8" t="s">
        <v>18</v>
      </c>
      <c r="I3" s="13"/>
      <c r="J3" s="13"/>
      <c r="K3" s="8">
        <f>5*80*23+4*80*30+3*80*2</f>
        <v>19280</v>
      </c>
      <c r="L3" s="8"/>
      <c r="M3" s="8" t="s">
        <v>19</v>
      </c>
    </row>
    <row r="4" s="2" customFormat="1" ht="36" spans="1:13">
      <c r="A4" s="9">
        <v>2</v>
      </c>
      <c r="B4" s="8" t="s">
        <v>14</v>
      </c>
      <c r="C4" s="8" t="s">
        <v>20</v>
      </c>
      <c r="D4" s="8" t="s">
        <v>21</v>
      </c>
      <c r="E4" s="8" t="s">
        <v>22</v>
      </c>
      <c r="F4" s="8" t="s">
        <v>21</v>
      </c>
      <c r="G4" s="8">
        <v>24</v>
      </c>
      <c r="H4" s="8" t="s">
        <v>23</v>
      </c>
      <c r="I4" s="8">
        <v>8</v>
      </c>
      <c r="J4" s="14">
        <f>I4/G4</f>
        <v>0.333333333333333</v>
      </c>
      <c r="K4" s="8">
        <f>G4*1800</f>
        <v>43200</v>
      </c>
      <c r="L4" s="8"/>
      <c r="M4" s="8" t="s">
        <v>24</v>
      </c>
    </row>
    <row r="5" customFormat="1" ht="36" spans="1:13">
      <c r="A5" s="7">
        <v>3</v>
      </c>
      <c r="B5" s="8" t="s">
        <v>14</v>
      </c>
      <c r="C5" s="8" t="s">
        <v>25</v>
      </c>
      <c r="D5" s="8" t="s">
        <v>26</v>
      </c>
      <c r="E5" s="8" t="s">
        <v>27</v>
      </c>
      <c r="F5" s="8" t="s">
        <v>26</v>
      </c>
      <c r="G5" s="8">
        <v>44</v>
      </c>
      <c r="H5" s="8" t="s">
        <v>28</v>
      </c>
      <c r="I5" s="15"/>
      <c r="J5" s="15"/>
      <c r="K5" s="8">
        <f>6*100*30+5*100*11+4*100*3</f>
        <v>24700</v>
      </c>
      <c r="L5" s="8"/>
      <c r="M5" s="8" t="s">
        <v>29</v>
      </c>
    </row>
    <row r="6" customFormat="1" ht="36" spans="1:13">
      <c r="A6" s="7">
        <v>4</v>
      </c>
      <c r="B6" s="8" t="s">
        <v>14</v>
      </c>
      <c r="C6" s="8" t="s">
        <v>30</v>
      </c>
      <c r="D6" s="8" t="s">
        <v>26</v>
      </c>
      <c r="E6" s="8" t="s">
        <v>27</v>
      </c>
      <c r="F6" s="8" t="s">
        <v>26</v>
      </c>
      <c r="G6" s="8">
        <v>47</v>
      </c>
      <c r="H6" s="8" t="s">
        <v>28</v>
      </c>
      <c r="I6" s="15"/>
      <c r="J6" s="15"/>
      <c r="K6" s="8">
        <f>6*100*27+5*100*19+4*100*1</f>
        <v>26100</v>
      </c>
      <c r="L6" s="8"/>
      <c r="M6" s="8" t="s">
        <v>31</v>
      </c>
    </row>
    <row r="7" customFormat="1" ht="36" spans="1:13">
      <c r="A7" s="7">
        <v>5</v>
      </c>
      <c r="B7" s="8" t="s">
        <v>14</v>
      </c>
      <c r="C7" s="8" t="s">
        <v>32</v>
      </c>
      <c r="D7" s="8" t="s">
        <v>26</v>
      </c>
      <c r="E7" s="8" t="s">
        <v>33</v>
      </c>
      <c r="F7" s="8" t="s">
        <v>26</v>
      </c>
      <c r="G7" s="8">
        <v>25</v>
      </c>
      <c r="H7" s="8" t="s">
        <v>28</v>
      </c>
      <c r="I7" s="15"/>
      <c r="J7" s="15"/>
      <c r="K7" s="8">
        <f>6*100*15+5*100*9+4*100*1</f>
        <v>13900</v>
      </c>
      <c r="L7" s="8"/>
      <c r="M7" s="8" t="s">
        <v>34</v>
      </c>
    </row>
    <row r="8" customFormat="1" ht="36" spans="1:13">
      <c r="A8" s="7">
        <v>6</v>
      </c>
      <c r="B8" s="8" t="s">
        <v>14</v>
      </c>
      <c r="C8" s="8" t="s">
        <v>32</v>
      </c>
      <c r="D8" s="8" t="s">
        <v>35</v>
      </c>
      <c r="E8" s="8" t="s">
        <v>36</v>
      </c>
      <c r="F8" s="8" t="s">
        <v>35</v>
      </c>
      <c r="G8" s="8">
        <v>32</v>
      </c>
      <c r="H8" s="8" t="s">
        <v>28</v>
      </c>
      <c r="I8" s="15"/>
      <c r="J8" s="15"/>
      <c r="K8" s="8">
        <f>6*100*31+5*100*1+4*100*0</f>
        <v>19100</v>
      </c>
      <c r="L8" s="8"/>
      <c r="M8" s="8" t="s">
        <v>37</v>
      </c>
    </row>
    <row r="9" customFormat="1" ht="36" spans="1:13">
      <c r="A9" s="7">
        <v>7</v>
      </c>
      <c r="B9" s="8" t="s">
        <v>14</v>
      </c>
      <c r="C9" s="8" t="s">
        <v>38</v>
      </c>
      <c r="D9" s="8" t="s">
        <v>39</v>
      </c>
      <c r="E9" s="8" t="s">
        <v>40</v>
      </c>
      <c r="F9" s="8" t="s">
        <v>39</v>
      </c>
      <c r="G9" s="8">
        <v>7</v>
      </c>
      <c r="H9" s="8" t="s">
        <v>28</v>
      </c>
      <c r="I9" s="15"/>
      <c r="J9" s="15"/>
      <c r="K9" s="8">
        <f t="shared" ref="K9:K11" si="0">G9*300</f>
        <v>2100</v>
      </c>
      <c r="L9" s="8"/>
      <c r="M9" s="8" t="s">
        <v>41</v>
      </c>
    </row>
    <row r="10" customFormat="1" ht="36" spans="1:13">
      <c r="A10" s="7">
        <v>8</v>
      </c>
      <c r="B10" s="8" t="s">
        <v>14</v>
      </c>
      <c r="C10" s="8" t="s">
        <v>42</v>
      </c>
      <c r="D10" s="8" t="s">
        <v>39</v>
      </c>
      <c r="E10" s="8" t="s">
        <v>43</v>
      </c>
      <c r="F10" s="8" t="s">
        <v>39</v>
      </c>
      <c r="G10" s="8">
        <v>13</v>
      </c>
      <c r="H10" s="8" t="s">
        <v>28</v>
      </c>
      <c r="I10" s="15"/>
      <c r="J10" s="15"/>
      <c r="K10" s="8">
        <f t="shared" si="0"/>
        <v>3900</v>
      </c>
      <c r="L10" s="8"/>
      <c r="M10" s="8" t="s">
        <v>41</v>
      </c>
    </row>
    <row r="11" customFormat="1" ht="36" spans="1:13">
      <c r="A11" s="7">
        <v>9</v>
      </c>
      <c r="B11" s="8" t="s">
        <v>14</v>
      </c>
      <c r="C11" s="8" t="s">
        <v>44</v>
      </c>
      <c r="D11" s="8" t="s">
        <v>39</v>
      </c>
      <c r="E11" s="8" t="s">
        <v>45</v>
      </c>
      <c r="F11" s="8" t="s">
        <v>39</v>
      </c>
      <c r="G11" s="8">
        <v>18</v>
      </c>
      <c r="H11" s="8" t="s">
        <v>28</v>
      </c>
      <c r="I11" s="15"/>
      <c r="J11" s="15"/>
      <c r="K11" s="8">
        <f t="shared" si="0"/>
        <v>5400</v>
      </c>
      <c r="L11" s="8"/>
      <c r="M11" s="8" t="s">
        <v>41</v>
      </c>
    </row>
    <row r="12" customFormat="1" ht="36" spans="1:13">
      <c r="A12" s="7">
        <v>10</v>
      </c>
      <c r="B12" s="8" t="s">
        <v>14</v>
      </c>
      <c r="C12" s="8" t="s">
        <v>32</v>
      </c>
      <c r="D12" s="8" t="s">
        <v>39</v>
      </c>
      <c r="E12" s="8" t="s">
        <v>46</v>
      </c>
      <c r="F12" s="8" t="s">
        <v>39</v>
      </c>
      <c r="G12" s="8">
        <v>5</v>
      </c>
      <c r="H12" s="8" t="s">
        <v>28</v>
      </c>
      <c r="I12" s="15"/>
      <c r="J12" s="15"/>
      <c r="K12" s="8">
        <f>3*100*4+2*100*1</f>
        <v>1400</v>
      </c>
      <c r="L12" s="8"/>
      <c r="M12" s="8" t="s">
        <v>47</v>
      </c>
    </row>
    <row r="13" ht="40" customHeight="1" spans="1:13">
      <c r="A13" s="10" t="s">
        <v>48</v>
      </c>
      <c r="B13" s="10"/>
      <c r="C13" s="10"/>
      <c r="D13" s="10"/>
      <c r="E13" s="10"/>
      <c r="F13" s="10"/>
      <c r="G13" s="10">
        <f>SUM(G3:G12)</f>
        <v>270</v>
      </c>
      <c r="H13" s="10"/>
      <c r="I13" s="10">
        <f>SUM(I3:I12)</f>
        <v>8</v>
      </c>
      <c r="J13" s="10"/>
      <c r="K13" s="10">
        <f>SUM(K3:K12)</f>
        <v>159080</v>
      </c>
      <c r="L13" s="10" t="e">
        <f>SUM(#REF!)</f>
        <v>#REF!</v>
      </c>
      <c r="M13" s="16"/>
    </row>
  </sheetData>
  <autoFilter ref="A2:M13">
    <extLst/>
  </autoFilter>
  <mergeCells count="2">
    <mergeCell ref="A1:M1"/>
    <mergeCell ref="A13:F13"/>
  </mergeCells>
  <pageMargins left="0.75" right="0.75" top="0.550694444444444" bottom="0.747916666666667" header="0.5" footer="0.354166666666667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2022年安康市松林职业培训学校第一批培训报账明细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三山</cp:lastModifiedBy>
  <dcterms:created xsi:type="dcterms:W3CDTF">2021-02-25T01:05:00Z</dcterms:created>
  <dcterms:modified xsi:type="dcterms:W3CDTF">2022-11-10T03:22:41Z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8EFBE1D2DDAA4BBF89DF8A8BF56D699C</vt:lpwstr>
  </property>
</Properties>
</file>