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2岚皋县职业教育中心第一批报账明细" sheetId="12" r:id="rId1"/>
  </sheets>
  <definedNames>
    <definedName name="_xlnm._FilterDatabase" localSheetId="0" hidden="1">'2022岚皋县职业教育中心第一批报账明细'!$A$2:$M$12</definedName>
  </definedNames>
  <calcPr calcId="144525"/>
</workbook>
</file>

<file path=xl/sharedStrings.xml><?xml version="1.0" encoding="utf-8"?>
<sst xmlns="http://schemas.openxmlformats.org/spreadsheetml/2006/main" count="78" uniqueCount="45">
  <si>
    <t>2022年岚皋县职业教育中心第一批培训报账明细表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</si>
  <si>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</si>
  <si>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</si>
  <si>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</si>
  <si>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</si>
  <si>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</si>
  <si>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</si>
  <si>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</si>
  <si>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</si>
  <si>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</si>
  <si>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</si>
  <si>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</si>
  <si>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</si>
  <si>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</si>
  <si>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岚皋县职业教育中心</t>
  </si>
  <si>
    <t>校内</t>
  </si>
  <si>
    <t>2022年总第1期</t>
  </si>
  <si>
    <t>2022.3.9-4.19</t>
  </si>
  <si>
    <t>焊工</t>
  </si>
  <si>
    <t>4200元</t>
  </si>
  <si>
    <t>就业率达到30%，未到65%，按照100%比例发放技能培训补贴</t>
  </si>
  <si>
    <t>2022年总第2期（1班）</t>
  </si>
  <si>
    <t>2022.3.15-3.19</t>
  </si>
  <si>
    <t>农村实用人才</t>
  </si>
  <si>
    <t>100元/天</t>
  </si>
  <si>
    <t>打卡5天42人，4天7人</t>
  </si>
  <si>
    <t>2022年总第2期（2班）</t>
  </si>
  <si>
    <t>打卡5天34人，4天15人</t>
  </si>
  <si>
    <t>2022年总第3期</t>
  </si>
  <si>
    <t>2022.3.25-4.13</t>
  </si>
  <si>
    <t>打卡5天29人，4天19人</t>
  </si>
  <si>
    <t>2022年总第4期（1班）</t>
  </si>
  <si>
    <t>2022.4.14-4.16</t>
  </si>
  <si>
    <t>农民素质提升</t>
  </si>
  <si>
    <t>打卡3天37人，2天2人</t>
  </si>
  <si>
    <t>2022年总第4期（2班）</t>
  </si>
  <si>
    <t>打卡3天38人，2天1人</t>
  </si>
  <si>
    <t>2022年总第5期（1班）</t>
  </si>
  <si>
    <t>2022.4.18-4.20</t>
  </si>
  <si>
    <t>打卡3天28人，2天2人</t>
  </si>
  <si>
    <t>2022年总第5期（2班）</t>
  </si>
  <si>
    <t>打卡3天25人，2天5人</t>
  </si>
  <si>
    <t>2022年总第6期</t>
  </si>
  <si>
    <t>2022.5.16-6.19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</si>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</sst>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>
      <protection locked="0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5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ySplit="2" topLeftCell="A3" activePane="bottomLeft" state="frozen"/>
      <selection/>
      <selection pane="bottomLeft" activeCell="E14" sqref="E14"/>
    </sheetView>
  </sheetViews>
  <sheetFormatPr defaultColWidth="9" defaultRowHeight="13.5"/>
  <cols>
    <col min="1" max="1" width="4.625" style="2" customWidth="1"/>
    <col min="2" max="2" width="8.75" customWidth="1"/>
    <col min="3" max="3" width="12" customWidth="1"/>
    <col min="4" max="4" width="10.375" customWidth="1"/>
    <col min="5" max="5" width="15.775" style="2" customWidth="1"/>
    <col min="6" max="6" width="14.1916666666667" customWidth="1"/>
    <col min="7" max="10" width="8.625" customWidth="1"/>
    <col min="11" max="11" width="8.625" style="3" customWidth="1"/>
    <col min="12" max="12" width="8.625" hidden="1" customWidth="1"/>
    <col min="13" max="13" width="20.625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  <c r="N2" s="13"/>
    </row>
    <row r="3" customFormat="1" ht="36" spans="1:13">
      <c r="A3" s="7">
        <v>1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>
        <v>23</v>
      </c>
      <c r="H3" s="8" t="s">
        <v>19</v>
      </c>
      <c r="I3" s="8">
        <v>7</v>
      </c>
      <c r="J3" s="14">
        <f>I3/G3</f>
        <v>0.304347826086957</v>
      </c>
      <c r="K3" s="8">
        <f>G3*4200</f>
        <v>96600</v>
      </c>
      <c r="L3" s="8">
        <f>K3</f>
        <v>96600</v>
      </c>
      <c r="M3" s="8" t="s">
        <v>20</v>
      </c>
    </row>
    <row r="4" customFormat="1" ht="24" spans="1:13">
      <c r="A4" s="7">
        <v>2</v>
      </c>
      <c r="B4" s="8" t="s">
        <v>14</v>
      </c>
      <c r="C4" s="8" t="s">
        <v>15</v>
      </c>
      <c r="D4" s="9" t="s">
        <v>21</v>
      </c>
      <c r="E4" s="8" t="s">
        <v>22</v>
      </c>
      <c r="F4" s="8" t="s">
        <v>23</v>
      </c>
      <c r="G4" s="8">
        <v>49</v>
      </c>
      <c r="H4" s="8" t="s">
        <v>24</v>
      </c>
      <c r="I4" s="15"/>
      <c r="J4" s="15"/>
      <c r="K4" s="8">
        <f>5*100*42+4*100*7+3*100*0</f>
        <v>23800</v>
      </c>
      <c r="L4" s="8"/>
      <c r="M4" s="8" t="s">
        <v>25</v>
      </c>
    </row>
    <row r="5" customFormat="1" ht="24" spans="1:13">
      <c r="A5" s="7">
        <v>3</v>
      </c>
      <c r="B5" s="8" t="s">
        <v>14</v>
      </c>
      <c r="C5" s="8" t="s">
        <v>15</v>
      </c>
      <c r="D5" s="9" t="s">
        <v>26</v>
      </c>
      <c r="E5" s="8" t="s">
        <v>22</v>
      </c>
      <c r="F5" s="8" t="s">
        <v>23</v>
      </c>
      <c r="G5" s="8">
        <v>49</v>
      </c>
      <c r="H5" s="8" t="s">
        <v>24</v>
      </c>
      <c r="I5" s="15"/>
      <c r="J5" s="15"/>
      <c r="K5" s="8">
        <f>5*100*34+4*100*15+3*100*0</f>
        <v>23000</v>
      </c>
      <c r="L5" s="8"/>
      <c r="M5" s="8" t="s">
        <v>27</v>
      </c>
    </row>
    <row r="6" customFormat="1" ht="24" spans="1:13">
      <c r="A6" s="7">
        <v>4</v>
      </c>
      <c r="B6" s="8" t="s">
        <v>14</v>
      </c>
      <c r="C6" s="8" t="s">
        <v>15</v>
      </c>
      <c r="D6" s="9" t="s">
        <v>28</v>
      </c>
      <c r="E6" s="8" t="s">
        <v>29</v>
      </c>
      <c r="F6" s="8" t="s">
        <v>23</v>
      </c>
      <c r="G6" s="8">
        <v>48</v>
      </c>
      <c r="H6" s="8" t="s">
        <v>24</v>
      </c>
      <c r="I6" s="15"/>
      <c r="J6" s="15"/>
      <c r="K6" s="8">
        <f>5*100*29+4*100*19+3*100*0</f>
        <v>22100</v>
      </c>
      <c r="L6" s="8"/>
      <c r="M6" s="8" t="s">
        <v>30</v>
      </c>
    </row>
    <row r="7" customFormat="1" ht="24" spans="1:13">
      <c r="A7" s="7">
        <v>5</v>
      </c>
      <c r="B7" s="8" t="s">
        <v>14</v>
      </c>
      <c r="C7" s="8" t="s">
        <v>15</v>
      </c>
      <c r="D7" s="9" t="s">
        <v>31</v>
      </c>
      <c r="E7" s="8" t="s">
        <v>32</v>
      </c>
      <c r="F7" s="8" t="s">
        <v>33</v>
      </c>
      <c r="G7" s="8">
        <v>39</v>
      </c>
      <c r="H7" s="8" t="s">
        <v>24</v>
      </c>
      <c r="I7" s="15"/>
      <c r="J7" s="15"/>
      <c r="K7" s="8">
        <f>3*100*37+2*100*2</f>
        <v>11500</v>
      </c>
      <c r="L7" s="8"/>
      <c r="M7" s="8" t="s">
        <v>34</v>
      </c>
    </row>
    <row r="8" customFormat="1" ht="24" spans="1:13">
      <c r="A8" s="7">
        <v>6</v>
      </c>
      <c r="B8" s="8" t="s">
        <v>14</v>
      </c>
      <c r="C8" s="8" t="s">
        <v>15</v>
      </c>
      <c r="D8" s="9" t="s">
        <v>35</v>
      </c>
      <c r="E8" s="8" t="s">
        <v>32</v>
      </c>
      <c r="F8" s="8" t="s">
        <v>23</v>
      </c>
      <c r="G8" s="8">
        <v>39</v>
      </c>
      <c r="H8" s="8" t="s">
        <v>24</v>
      </c>
      <c r="I8" s="15"/>
      <c r="J8" s="15"/>
      <c r="K8" s="8">
        <f>3*100*38+2*100*1</f>
        <v>11600</v>
      </c>
      <c r="L8" s="8"/>
      <c r="M8" s="8" t="s">
        <v>36</v>
      </c>
    </row>
    <row r="9" customFormat="1" ht="24" spans="1:13">
      <c r="A9" s="7">
        <v>7</v>
      </c>
      <c r="B9" s="8" t="s">
        <v>14</v>
      </c>
      <c r="C9" s="8" t="s">
        <v>15</v>
      </c>
      <c r="D9" s="9" t="s">
        <v>37</v>
      </c>
      <c r="E9" s="10" t="s">
        <v>38</v>
      </c>
      <c r="F9" s="8" t="s">
        <v>23</v>
      </c>
      <c r="G9" s="8">
        <v>30</v>
      </c>
      <c r="H9" s="8" t="s">
        <v>24</v>
      </c>
      <c r="I9" s="15"/>
      <c r="J9" s="15"/>
      <c r="K9" s="8">
        <f>3*100*28+2*100*2</f>
        <v>8800</v>
      </c>
      <c r="L9" s="8"/>
      <c r="M9" s="8" t="s">
        <v>39</v>
      </c>
    </row>
    <row r="10" customFormat="1" ht="24" spans="1:13">
      <c r="A10" s="7">
        <v>8</v>
      </c>
      <c r="B10" s="8" t="s">
        <v>14</v>
      </c>
      <c r="C10" s="8" t="s">
        <v>15</v>
      </c>
      <c r="D10" s="9" t="s">
        <v>40</v>
      </c>
      <c r="E10" s="10" t="s">
        <v>38</v>
      </c>
      <c r="F10" s="8" t="s">
        <v>23</v>
      </c>
      <c r="G10" s="8">
        <v>30</v>
      </c>
      <c r="H10" s="8" t="s">
        <v>24</v>
      </c>
      <c r="I10" s="15"/>
      <c r="J10" s="15"/>
      <c r="K10" s="8">
        <f>3*100*25+2*100*5</f>
        <v>8500</v>
      </c>
      <c r="L10" s="8"/>
      <c r="M10" s="8" t="s">
        <v>41</v>
      </c>
    </row>
    <row r="11" customFormat="1" ht="36" spans="1:13">
      <c r="A11" s="7">
        <v>9</v>
      </c>
      <c r="B11" s="8" t="s">
        <v>14</v>
      </c>
      <c r="C11" s="8" t="s">
        <v>15</v>
      </c>
      <c r="D11" s="9" t="s">
        <v>42</v>
      </c>
      <c r="E11" s="10" t="s">
        <v>43</v>
      </c>
      <c r="F11" s="8" t="s">
        <v>18</v>
      </c>
      <c r="G11" s="8">
        <v>30</v>
      </c>
      <c r="H11" s="8" t="s">
        <v>19</v>
      </c>
      <c r="I11" s="8">
        <v>10</v>
      </c>
      <c r="J11" s="14">
        <f>I11/G11</f>
        <v>0.333333333333333</v>
      </c>
      <c r="K11" s="8">
        <f>G11*4200</f>
        <v>126000</v>
      </c>
      <c r="L11" s="8">
        <f>K11</f>
        <v>126000</v>
      </c>
      <c r="M11" s="8" t="s">
        <v>20</v>
      </c>
    </row>
    <row r="12" ht="40" customHeight="1" spans="1:13">
      <c r="A12" s="11" t="s">
        <v>44</v>
      </c>
      <c r="B12" s="11"/>
      <c r="C12" s="11"/>
      <c r="D12" s="11"/>
      <c r="E12" s="11"/>
      <c r="F12" s="11"/>
      <c r="G12" s="11">
        <f>SUM(G3:G11)</f>
        <v>337</v>
      </c>
      <c r="H12" s="11"/>
      <c r="I12" s="11">
        <f>SUM(I3:I11)</f>
        <v>17</v>
      </c>
      <c r="J12" s="11"/>
      <c r="K12" s="11">
        <f>SUM(K3:K11)</f>
        <v>331900</v>
      </c>
      <c r="L12" s="11" t="e">
        <f>SUM(#REF!)</f>
        <v>#REF!</v>
      </c>
      <c r="M12" s="16"/>
    </row>
  </sheetData>
  <autoFilter ref="A2:M12">
    <extLst/>
  </autoFilter>
  <mergeCells count="2">
    <mergeCell ref="A1:M1"/>
    <mergeCell ref="A12:F12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2022岚皋县职业教育中心第一批报账明细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2022-10-19T09:07:40Z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8EFBE1D2DDAA4BBF89DF8A8BF56D699C</vt:lpwstr>
  </property>
</Properties>
</file>