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540" activeTab="1"/>
  </bookViews>
  <sheets>
    <sheet name="汇总表" sheetId="2" r:id="rId1"/>
    <sheet name="明细表" sheetId="1" r:id="rId2"/>
  </sheets>
  <definedNames>
    <definedName name="_xlnm._FilterDatabase" localSheetId="1" hidden="1">明细表!$A$1:$U$270</definedName>
    <definedName name="_xlnm.Print_Titles" localSheetId="1">明细表!$1:$4</definedName>
  </definedNames>
  <calcPr calcId="144525"/>
</workbook>
</file>

<file path=xl/sharedStrings.xml><?xml version="1.0" encoding="utf-8"?>
<sst xmlns="http://schemas.openxmlformats.org/spreadsheetml/2006/main" count="2464" uniqueCount="792">
  <si>
    <r>
      <rPr>
        <b/>
        <sz val="28"/>
        <color theme="1"/>
        <rFont val="宋体"/>
        <charset val="134"/>
      </rPr>
      <t>岚皋县</t>
    </r>
    <r>
      <rPr>
        <b/>
        <sz val="28"/>
        <color theme="1"/>
        <rFont val="Times New Roman"/>
        <charset val="134"/>
      </rPr>
      <t>2022</t>
    </r>
    <r>
      <rPr>
        <b/>
        <sz val="28"/>
        <color theme="1"/>
        <rFont val="宋体"/>
        <charset val="134"/>
      </rPr>
      <t>年度财政衔接资金项目台账汇总表</t>
    </r>
  </si>
  <si>
    <t>项目类型</t>
  </si>
  <si>
    <t>项目数（个数）</t>
  </si>
  <si>
    <t>项目预算总投资（万元）</t>
  </si>
  <si>
    <t>受益农户信息</t>
  </si>
  <si>
    <t>备注</t>
  </si>
  <si>
    <t>合计</t>
  </si>
  <si>
    <t>其中：财政衔接资金（万元）</t>
  </si>
  <si>
    <t>其他部门
资金</t>
  </si>
  <si>
    <t>自筹</t>
  </si>
  <si>
    <r>
      <rPr>
        <b/>
        <sz val="16"/>
        <color theme="1"/>
        <rFont val="宋体"/>
        <charset val="134"/>
      </rPr>
      <t>户数</t>
    </r>
    <r>
      <rPr>
        <b/>
        <sz val="16"/>
        <color theme="1"/>
        <rFont val="Times New Roman"/>
        <charset val="134"/>
      </rPr>
      <t>(</t>
    </r>
    <r>
      <rPr>
        <b/>
        <sz val="16"/>
        <color theme="1"/>
        <rFont val="宋体"/>
        <charset val="134"/>
      </rPr>
      <t>户</t>
    </r>
    <r>
      <rPr>
        <b/>
        <sz val="16"/>
        <color theme="1"/>
        <rFont val="Times New Roman"/>
        <charset val="134"/>
      </rPr>
      <t>)</t>
    </r>
  </si>
  <si>
    <t>人数（人）</t>
  </si>
  <si>
    <t>其中：脱贫户</t>
  </si>
  <si>
    <t>小计</t>
  </si>
  <si>
    <t>中央资金</t>
  </si>
  <si>
    <t>省级资金</t>
  </si>
  <si>
    <t>市级资金</t>
  </si>
  <si>
    <t>县级资金</t>
  </si>
  <si>
    <t>岚皋县</t>
  </si>
  <si>
    <t>一、农业生产发展项目</t>
  </si>
  <si>
    <t>（一）产业扶持发展类</t>
  </si>
  <si>
    <t>（1）魔芋产业</t>
  </si>
  <si>
    <t>（2）茶叶产业</t>
  </si>
  <si>
    <t>（3）猕猴桃产业</t>
  </si>
  <si>
    <t>（4）畜牧产业</t>
  </si>
  <si>
    <t>（5）渔业产业</t>
  </si>
  <si>
    <t>（6）富硒粮油</t>
  </si>
  <si>
    <t>（7）富硒蔬菜</t>
  </si>
  <si>
    <t>（8）特色产业</t>
  </si>
  <si>
    <t>（9）产业延链补链</t>
  </si>
  <si>
    <t>（二）水利配套设施</t>
  </si>
  <si>
    <t>（三）产业路建设</t>
  </si>
  <si>
    <t>（四）休闲农业与乡村旅游发展</t>
  </si>
  <si>
    <t>（五）其他</t>
  </si>
  <si>
    <t>二、就业创业</t>
  </si>
  <si>
    <t>三、易地扶贫搬迁后续扶持</t>
  </si>
  <si>
    <t>四、基础设施建设项目</t>
  </si>
  <si>
    <t>（一）通村、组路道路硬化及护栏</t>
  </si>
  <si>
    <t>（二）安全饮水巩固提升</t>
  </si>
  <si>
    <t>（三）其它</t>
  </si>
  <si>
    <t>五、人居环境整治项目</t>
  </si>
  <si>
    <t>六、其他项目</t>
  </si>
  <si>
    <t>岚皋县2022年财政衔接资金项目台账（项目完工情况统计）12.1</t>
  </si>
  <si>
    <t>项目名称
（自定义名称）</t>
  </si>
  <si>
    <t>项目摘要
（建设内容及规模）</t>
  </si>
  <si>
    <t>建设工期</t>
  </si>
  <si>
    <t>项目实施地点</t>
  </si>
  <si>
    <t>主管单位</t>
  </si>
  <si>
    <t>实施单位</t>
  </si>
  <si>
    <t>建设单位</t>
  </si>
  <si>
    <t>项目完工情况</t>
  </si>
  <si>
    <t>镇/办</t>
  </si>
  <si>
    <t>村/社区</t>
  </si>
  <si>
    <t>其中：财政衔接资金</t>
  </si>
  <si>
    <t>涉农整合资金</t>
  </si>
  <si>
    <t>其他部门资金</t>
  </si>
  <si>
    <t>已开工</t>
  </si>
  <si>
    <t>已完工</t>
  </si>
  <si>
    <t>中央</t>
  </si>
  <si>
    <t>省级</t>
  </si>
  <si>
    <t>市级</t>
  </si>
  <si>
    <t>县级</t>
  </si>
  <si>
    <t>是否</t>
  </si>
  <si>
    <t>百分比进度</t>
  </si>
  <si>
    <t>已完工、已验收、已审计</t>
  </si>
  <si>
    <t>2022年城关镇林下魔芋种芋基地建设项目</t>
  </si>
  <si>
    <t>对经营主体奖补，新建林下魔芋基地面积720亩。</t>
  </si>
  <si>
    <t>10个月</t>
  </si>
  <si>
    <t>城关镇</t>
  </si>
  <si>
    <t>城关镇辖区内能够发展魔芋的村及社区</t>
  </si>
  <si>
    <t>农业农村局</t>
  </si>
  <si>
    <t>√</t>
  </si>
  <si>
    <t>已验收</t>
  </si>
  <si>
    <t>2022年岚皋县魔芋信息化服务建设项目</t>
  </si>
  <si>
    <t>拼接屏专用平台软件1套、无线智能土壤多参数采集终端12台、无线智能气象站12台，开发地理空间数据库1套、魔芋大数据管理平台1套、产业服务平台1套、物联监测平台1套、智慧园区信息平台1套、后台运维管理平台1套等，建成魔芋大数据信息平台和魔芋智慧园区。</t>
  </si>
  <si>
    <t>农业农村局办公楼九楼</t>
  </si>
  <si>
    <t>岚皋县魔芋产业发展局</t>
  </si>
  <si>
    <t>2022年城关镇苦桃湾工业园区魔芋加工产品冷库建设项目</t>
  </si>
  <si>
    <t>对经营主体奖补，建设魔芋产品冷藏库700立方米。</t>
  </si>
  <si>
    <t>罗景坪社区</t>
  </si>
  <si>
    <t>岚皋县烛山食业有限公司</t>
  </si>
  <si>
    <t>2022年官元镇林下魔芋种芋基地建设项目</t>
  </si>
  <si>
    <t>对经营主体奖补，新建林下魔芋基地面积430亩。</t>
  </si>
  <si>
    <t>官元镇</t>
  </si>
  <si>
    <t>官元镇辖区内能够发展魔芋的村及社区</t>
  </si>
  <si>
    <t>2022年民主镇林下魔芋种芋基地建设项目</t>
  </si>
  <si>
    <t>对经营主体奖补，新建林下魔芋基地面积870亩。</t>
  </si>
  <si>
    <t>民主镇</t>
  </si>
  <si>
    <t>民主镇辖区内能够发展魔芋的村及社区</t>
  </si>
  <si>
    <t>2022年民主镇新风村黄魔芋示范基地建设项目</t>
  </si>
  <si>
    <t>对经营主体奖补，新建黄魔芋基地面积50亩。</t>
  </si>
  <si>
    <t>新风村</t>
  </si>
  <si>
    <t>岚皋县泽润丰农业发展有限公司</t>
  </si>
  <si>
    <t>2022年石门镇林下魔芋种芋基地建设项目</t>
  </si>
  <si>
    <t>石门镇</t>
  </si>
  <si>
    <t>石门镇辖区内能够发展魔芋的村及社区</t>
  </si>
  <si>
    <t>2022年四季镇林下魔芋种芋基地建设项目</t>
  </si>
  <si>
    <t>对经营主体奖补，新建林下魔芋基地面积500亩。</t>
  </si>
  <si>
    <t>四季镇</t>
  </si>
  <si>
    <t>四季镇辖区内能够发展魔芋的村及社区</t>
  </si>
  <si>
    <t>已完工、已验收</t>
  </si>
  <si>
    <t>2022年堰门村林下魔芋种芋基地建设项目</t>
  </si>
  <si>
    <t>对经营主体奖补，新建林下魔芋基地面积630亩。</t>
  </si>
  <si>
    <t>堰门镇</t>
  </si>
  <si>
    <t>堰门镇辖区内能够发展魔芋的村及社区</t>
  </si>
  <si>
    <t>已完工、已验收、已送审</t>
  </si>
  <si>
    <t>2022年南宫山镇桂花村黄魔芋示范基地建设项目</t>
  </si>
  <si>
    <t>南宫山镇</t>
  </si>
  <si>
    <t>桂花村</t>
  </si>
  <si>
    <t>岚皋县百姓魔芋农民专业合作社</t>
  </si>
  <si>
    <t>2022年佐龙镇林下魔芋种芋基地建设项目</t>
  </si>
  <si>
    <t>对经营主体奖补，新建林下魔芋基地面积730亩。</t>
  </si>
  <si>
    <t>佐龙镇</t>
  </si>
  <si>
    <t>佐龙镇辖内能够发展魔芋的村及社区</t>
  </si>
  <si>
    <t>2022年蔺河镇林下魔芋种芋基地建设项目</t>
  </si>
  <si>
    <t>对经营主体奖补，新建林下魔芋基地面积1100亩。</t>
  </si>
  <si>
    <t>蔺河镇</t>
  </si>
  <si>
    <t>蔺河镇辖内能够发展魔芋的村及社区</t>
  </si>
  <si>
    <t>2022年蔺河镇棋盘村黄魔芋示范基地建设项目</t>
  </si>
  <si>
    <t>棋盘村</t>
  </si>
  <si>
    <t>2022年大道河镇林下魔芋种芋基地建设项目</t>
  </si>
  <si>
    <t>对经营主体奖补，新建林下魔芋基地面积300亩。</t>
  </si>
  <si>
    <t>大道河镇</t>
  </si>
  <si>
    <t>大道河镇辖内能够发展魔芋的村及社区</t>
  </si>
  <si>
    <t>2022年孟石岭镇林下魔芋种芋基地建设项目</t>
  </si>
  <si>
    <t>孟石岭镇</t>
  </si>
  <si>
    <t>孟石岭镇辖内能够发展魔芋的村及社区</t>
  </si>
  <si>
    <t>2022年孟石岭镇田坝村黄魔芋示范基地建设项目</t>
  </si>
  <si>
    <t>田坝村</t>
  </si>
  <si>
    <t>2022年滔河镇林下魔芋种芋基地建设项目</t>
  </si>
  <si>
    <t>对经营主体奖补，新建林下魔芋基地面积970亩。</t>
  </si>
  <si>
    <t>滔河镇</t>
  </si>
  <si>
    <t>滔河镇辖内能够发展魔芋的村及社区</t>
  </si>
  <si>
    <t>2022年南宫山镇林下魔芋种芋基地建设项目</t>
  </si>
  <si>
    <t>南宫山镇辖内能够发展魔芋的村及社区</t>
  </si>
  <si>
    <t>2022年岚皋县茶产业发展项目</t>
  </si>
  <si>
    <t>推进岚皋茶产业品牌整合和打造 ，打造南宫山富硒茶品牌，举办“岚皋县首届春茶开园仪式”、“遇见陕茶遇见你·陕西春茶尝鲜季”第三届陕西网上茶博会岚皋专场活动；在全国范围公开征集“南宫山茶区域公用品牌 ”形象宣传口号和形象标志；制作“南宫山茶”宣传片一部。</t>
  </si>
  <si>
    <t>各镇</t>
  </si>
  <si>
    <t>项目覆盖园区所在村</t>
  </si>
  <si>
    <t>岚皋县农业科技服务中心</t>
  </si>
  <si>
    <t>2022年岚皋县茶叶管护提升项目</t>
  </si>
  <si>
    <t>对全县16个园区7000亩茶园进行管护提升，统一采购肥料对园区进行实物补助。</t>
  </si>
  <si>
    <t>全县</t>
  </si>
  <si>
    <t>御口印等16个园区。</t>
  </si>
  <si>
    <t>2022年佐龙镇乱石沟村茶产业发展项目</t>
  </si>
  <si>
    <t>建设标准化加工厂房800平方米，改造老茶园200亩，购置茶叶生产线2条，配套存储、包装等相关设备 。</t>
  </si>
  <si>
    <t>乱石沟村</t>
  </si>
  <si>
    <t>岚皋县岚水韵茶叶有限公司</t>
  </si>
  <si>
    <t>2022年佐龙镇金珠店村茶产业发展项目</t>
  </si>
  <si>
    <t>对现有园区安装标识标牌；购置茶叶精制设备一台；新建白茶生产线1条。</t>
  </si>
  <si>
    <t>金珠店社区</t>
  </si>
  <si>
    <t>岚皋县秦巴富硒茶业有限公司</t>
  </si>
  <si>
    <t>2022年南宫山镇桂花村茶产业发展项目</t>
  </si>
  <si>
    <t>对现有园区安装标识标牌；配套300亩茶叶水肥一体化；新建白茶生产线1条；。</t>
  </si>
  <si>
    <t>岚皋县硒博士农业科技有限公司</t>
  </si>
  <si>
    <t>2022年南宫山镇花里村茶产业发展项目</t>
  </si>
  <si>
    <t>改造老茶园300亩，按照技术要求完成改园、改树、改土；开发南宫山老树茶新产品。改造装修农产品展厅100平方米，购置精选、包装等主要设备1套，升级自建电商平台一个；现有园区安装标识标牌；新修生产步道1000米；申请“两品一标”认证。</t>
  </si>
  <si>
    <t>花里村
桂花村</t>
  </si>
  <si>
    <t>岚皋县御口韵茶业公司</t>
  </si>
  <si>
    <t>2022年城关镇梨树村茶产业发展项目</t>
  </si>
  <si>
    <t>改造老茶园170亩，新建茶园100亩。</t>
  </si>
  <si>
    <t>梨树村</t>
  </si>
  <si>
    <t>岚皋县绿艺农业科技发展公司</t>
  </si>
  <si>
    <t>2022年蔺河镇和平村、城关镇竹林村茶产业发展项目</t>
  </si>
  <si>
    <t>园区安装标识标牌，补植补栽50亩；提升茶园科技服务能力；新增白茶、红碎茶生产线各一条。</t>
  </si>
  <si>
    <t>蔺河镇
城关镇</t>
  </si>
  <si>
    <t>和平村
竹林村</t>
  </si>
  <si>
    <t>竹林村东均茶叶有限公司</t>
  </si>
  <si>
    <t>2022年蔺河镇茶园村茶产业发展项目</t>
  </si>
  <si>
    <t>新建茶园300亩，实施古茶园保护性开发与品牌打造。</t>
  </si>
  <si>
    <t>茶园村</t>
  </si>
  <si>
    <t>岚皋县茶园源农林种植农民专业合作社</t>
  </si>
  <si>
    <t>2022年四季镇竹园村茶产业发展项目</t>
  </si>
  <si>
    <t>改扩建红绿茶生产线，购置杀青机、揉捻机、茶叶输送机、理条机各1台、振动槽2台、提香机2台、发酵机3台萎凋槽2台；建冷库80立方米，建检测室30平方米，建绿茶摊晾及红茶萎凋车间240平方米，茶叶加工厂地面无尘处理（贴光面瓷砖）460平方米。</t>
  </si>
  <si>
    <t>竹园村</t>
  </si>
  <si>
    <t>岚皋县金碧雲茶叶发展有限公司</t>
  </si>
  <si>
    <t>2022年堰门镇团员村茶产业发展项目</t>
  </si>
  <si>
    <t>新建茶园150亩，老茶园改造250亩</t>
  </si>
  <si>
    <t>团员村</t>
  </si>
  <si>
    <t>团员村股份经济合作社</t>
  </si>
  <si>
    <t>2022年堰门镇瑞金村、团圆村茶产业发展项目</t>
  </si>
  <si>
    <t>灾后重建茶叶加工厂房1200平方米。</t>
  </si>
  <si>
    <t>瑞金村
团圆村</t>
  </si>
  <si>
    <t>岚皋县盛瑞茶叶有限公司</t>
  </si>
  <si>
    <t>2022年民主镇先进村、光荣村茶产业发展项目</t>
  </si>
  <si>
    <t>实施水肥一体化200亩，建2级抽水站1套；完善黑茶加工生产线1条。</t>
  </si>
  <si>
    <t>先进村
光荣村</t>
  </si>
  <si>
    <t>岚皋县红润茶业有限公司</t>
  </si>
  <si>
    <t>2022年官元镇龙板营村、陈耳村茶产业发展项目</t>
  </si>
  <si>
    <t>改造老茶园300亩，建冷库一座。</t>
  </si>
  <si>
    <t>龙板营村
陈耳村</t>
  </si>
  <si>
    <t>岚皋县荣元茶叶有限公司</t>
  </si>
  <si>
    <t>2022年大道河镇东坪村茶产业发展项目</t>
  </si>
  <si>
    <t>新建80m³冷库一个，在岚皋县新建富硒茶叶销售门店一家，申请“两品一标”认证。</t>
  </si>
  <si>
    <t>东坪村</t>
  </si>
  <si>
    <t>岚皋县绿升源农业发展有限公司</t>
  </si>
  <si>
    <t>2022年大道河镇淳风村、茶农村茶产业发展项目</t>
  </si>
  <si>
    <t>新建红茶生产线一条，在安康市城区新建展销平台1处。</t>
  </si>
  <si>
    <t>淳风村</t>
  </si>
  <si>
    <t>岚皋县庆富现代农业发展责任有限公司</t>
  </si>
  <si>
    <t>2022年佐龙镇塔元村茶产业发展项目</t>
  </si>
  <si>
    <t>新建茶叶加工厂房500平方米，新增红茶生产线一条。</t>
  </si>
  <si>
    <t>佐龙村</t>
  </si>
  <si>
    <t>岚皋县七碗香富锌富硒茶叶科技有限公司</t>
  </si>
  <si>
    <t>2022年石门镇月星村、小沟村茶产业发展项目</t>
  </si>
  <si>
    <t>配套建设300亩茶园水肥一体化设施；在县城建茶叶展销平台1处。</t>
  </si>
  <si>
    <t>月星村
小沟村</t>
  </si>
  <si>
    <t>岚皋县小沟生态农业发展公司</t>
  </si>
  <si>
    <t>2022年佐龙镇茶产业发展项目</t>
  </si>
  <si>
    <t>安岚高速沿线（长春村花坝村蜡烛村）新建茶叶200亩，改造老茶园600亩。</t>
  </si>
  <si>
    <t>长春村
花坝村
蜡烛村</t>
  </si>
  <si>
    <t>2022年南宫山镇宏大现代农业园区提升建设项目</t>
  </si>
  <si>
    <t>新建山地轨道5000米，配套机头10个；提升猕猴桃园区科技服务能力；继续做好园区提质增效工程，创省级美好果园。</t>
  </si>
  <si>
    <t>宏大村</t>
  </si>
  <si>
    <t>安康市宏大农业发展有限公司</t>
  </si>
  <si>
    <t>2022年民主镇榨溪村猕猴桃全产业链建设项目</t>
  </si>
  <si>
    <t>新建猕猴桃冷藏保鲜库200吨（50吨*4个，每个库容不少于400立方米）、分拣线一条，分拣车间厂房200平米及配套设备，农产品信息物流区200平米。</t>
  </si>
  <si>
    <t>6个月</t>
  </si>
  <si>
    <t>榨溪村</t>
  </si>
  <si>
    <t>安康小猕乐富硒生态农业发展有限公司</t>
  </si>
  <si>
    <t>2022年岚皋县猕猴桃提质增效项目</t>
  </si>
  <si>
    <t>对全县4000亩猕猴桃园区实施提质增效，其中统一采购有机肥2000吨、复合肥60吨，翠香猕猴桃种苗10万株。</t>
  </si>
  <si>
    <t>4个月</t>
  </si>
  <si>
    <t>庄房村等15个园区</t>
  </si>
  <si>
    <t>岚皋县猕猴桃产业发展办公室</t>
  </si>
  <si>
    <t>2022年堰门镇进步村猕猴桃园区建设项目</t>
  </si>
  <si>
    <t>新建猕猴桃标准化园区300亩</t>
  </si>
  <si>
    <t>进步村</t>
  </si>
  <si>
    <t>安康潮润农业开发有限公司</t>
  </si>
  <si>
    <t>2022年堰门镇中武村猕猴桃建园建设项目</t>
  </si>
  <si>
    <t>新建猕猴桃标准园区200亩</t>
  </si>
  <si>
    <t>中武村</t>
  </si>
  <si>
    <t>中武村股份经济合作社</t>
  </si>
  <si>
    <t>2022年民主镇马安村猕猴桃园区建设项目</t>
  </si>
  <si>
    <t>新建猕猴桃标准化园区100亩</t>
  </si>
  <si>
    <t>马安村</t>
  </si>
  <si>
    <t>岚皋县建斌农林开发有限责任公司</t>
  </si>
  <si>
    <t>2022年城关镇竹林村猕猴桃园区建设项目</t>
  </si>
  <si>
    <t>竹林村</t>
  </si>
  <si>
    <t>安康市齐浩源农业发展有限公司</t>
  </si>
  <si>
    <t>2022年城关镇联春村猕猴桃园区建设项目</t>
  </si>
  <si>
    <t>联春村</t>
  </si>
  <si>
    <t>岚皋县鑫彭农业发展有限公司</t>
  </si>
  <si>
    <t>2022年城关镇梨树村野生猕猴桃资源改造利用建设项目</t>
  </si>
  <si>
    <t>新建野生猕猴桃资源改造利用和仿野生栽培示范基地100亩。</t>
  </si>
  <si>
    <t>12个月</t>
  </si>
  <si>
    <t>岚皋县巴山宜农农业发展有限公司</t>
  </si>
  <si>
    <t>2022年官元镇龙板营村生猪养殖项目</t>
  </si>
  <si>
    <t>建设年饲养量10000头生猪养殖场，新建圈舍5000平方米，新购能繁母300头，配套粪污处理设施</t>
  </si>
  <si>
    <t>龙板营村</t>
  </si>
  <si>
    <t>岚皋县精派农业发展有限公司</t>
  </si>
  <si>
    <t>2022年民主镇枫树村生猪养殖项目</t>
  </si>
  <si>
    <t>建设年饲养量10000头生猪养殖场，新建圈舍6000平方米，新购能繁母猪400头，配套粪污处理设施</t>
  </si>
  <si>
    <t>枫树村</t>
  </si>
  <si>
    <t>陕西秦巴牧源农业有限公司</t>
  </si>
  <si>
    <t>2022年堰门镇堰门村生猪养殖提质增效项目</t>
  </si>
  <si>
    <t>建自动化给料线一条，扩建育肥猪圈舍一栋800平方米</t>
  </si>
  <si>
    <t>堰门村</t>
  </si>
  <si>
    <t>岚皋县华阳畜牧业有限公司</t>
  </si>
  <si>
    <t>2022年石门镇红岩村生猪养殖提质增效项目</t>
  </si>
  <si>
    <t>建自动化给料线一条</t>
  </si>
  <si>
    <t>红岩村</t>
  </si>
  <si>
    <t>岚皋瑞宏畜牧有限公司</t>
  </si>
  <si>
    <t>2022年滔河镇兴隆村肉牛养殖奖补项目</t>
  </si>
  <si>
    <t>依托安康牛和畜牧发展有限公司新建圈舍600平方米，新购肉牛100头，配套粪污处理设施。</t>
  </si>
  <si>
    <t>兴隆村</t>
  </si>
  <si>
    <t>安康牛和畜牧发展有限公司</t>
  </si>
  <si>
    <t>2022年滔河镇双向村肉牛养殖奖补项目</t>
  </si>
  <si>
    <t>依托岚皋县山风秦源养殖农民专业合作社新建圈舍600平方米，新购肉牛100头，配套粪污处理设施。</t>
  </si>
  <si>
    <t>双向村</t>
  </si>
  <si>
    <t>岚皋县山风秦源养殖农民专业合作社</t>
  </si>
  <si>
    <t>2022年大道河镇月池台村肉牛养殖奖补项目</t>
  </si>
  <si>
    <t>依托岚皋县秦岚大道畜牧养殖有限公司新建圈舍600平方米，新购肉牛100头，配套粪污处理设施。</t>
  </si>
  <si>
    <t>月池台村</t>
  </si>
  <si>
    <t>岚皋县秦岚大道畜牧养殖有限公司</t>
  </si>
  <si>
    <t>2022年四季镇竹园村财政衔接资金肉牛养殖项目</t>
  </si>
  <si>
    <t>新建圈舍600平方米，新购肉牛100头，配套粪污处理设施</t>
  </si>
  <si>
    <t>安康瑞九州畜牧养殖有限公司</t>
  </si>
  <si>
    <t>2022年岚皋县小型生猪养殖场粪污资源化利用补助项目</t>
  </si>
  <si>
    <t>对岚皋县顺安畜离养殖农民专业合作社、岚皋县中升养猪农民专业合作社、岚皋县富民种养农民专业合作社、岚皋县红萍畜禽养殖有限公司养殖场改造提升，改建圈舍1500平方米，购置能繁母猪100头，完善粪污处理设施。</t>
  </si>
  <si>
    <t>滔河镇
南宫山镇
城关镇
佐龙镇</t>
  </si>
  <si>
    <t>兴隆村
溢河社区
竹林村
远景村</t>
  </si>
  <si>
    <t>岚皋县畜牧兽医中心</t>
  </si>
  <si>
    <t>2022年佐龙镇正沟村陆基养鱼项目</t>
  </si>
  <si>
    <t>建设陆基养鱼鱼池面积2500平方米以上，陆基鱼桶25个以上，投放鱼苗7.5万尾以上，新建尾水处理等配套设施。</t>
  </si>
  <si>
    <t>正沟村</t>
  </si>
  <si>
    <t>岚皋县硒源诚水产养殖有限公司</t>
  </si>
  <si>
    <t>2022年蔺河镇棋盘村陆基养鱼项目</t>
  </si>
  <si>
    <t>建设陆基养鱼鱼池面积3000平方米以上，投放鱼苗7.5万尾以上，新建尾水处理等配套设施。</t>
  </si>
  <si>
    <t>岚皋县高攀水产养殖农民专业合作社</t>
  </si>
  <si>
    <t>2022年南宫山镇苦荞全产业链开发项目</t>
  </si>
  <si>
    <t>建设种植苦荞基地300亩，建设苦荞酒、苦荞茶、苦荞面条生产线各一条，形成产品，年销售达到300万以上。</t>
  </si>
  <si>
    <t>红日社区
溢河社区</t>
  </si>
  <si>
    <t>陕西岚皋博硒农林科技开发有限责任公司</t>
  </si>
  <si>
    <t>2022年粮油新品种示范项目</t>
  </si>
  <si>
    <t>建设紫薯育苗基地30亩，建设示范基地250亩，开展试验示范工作。</t>
  </si>
  <si>
    <t>城关镇
佐龙镇</t>
  </si>
  <si>
    <t>四坪社区
长春村</t>
  </si>
  <si>
    <t>县农业科技服务中心</t>
  </si>
  <si>
    <t>2022年城关镇富硒水稻种植基地建设项目</t>
  </si>
  <si>
    <t>实施旱改水650亩（堰渠修复、田坎维修、土地整理）。新建拦水坝一处，蓄水池一座，埋设灌溉管网9000米。</t>
  </si>
  <si>
    <t>新春村</t>
  </si>
  <si>
    <t>城关镇新春村股份经济合作社</t>
  </si>
  <si>
    <t>2022年孟石岭镇柏杨林村富硒稻米基地建设项目</t>
  </si>
  <si>
    <t>在柏杨林实施旱改水200亩（堰渠修复、田坎维修、土地整理），打造富硒稻米基地</t>
  </si>
  <si>
    <t>柏杨林村</t>
  </si>
  <si>
    <t>岚皋县孟石岭镇惠民农业种植农民专业合作社</t>
  </si>
  <si>
    <t>2022年岚皋县大豆带状复合种植奖补项目</t>
  </si>
  <si>
    <t>全县新增大豆纯种1.2万亩，新增果豆、茶豆等套种面积1.1万亩</t>
  </si>
  <si>
    <t>各村</t>
  </si>
  <si>
    <t>2022年岚皋县玉米大豆种植农机化奖补项目</t>
  </si>
  <si>
    <t>购置玉米大豆带状复合种植和大豆扩种机械500套。</t>
  </si>
  <si>
    <t>2022年岚皋县西部皇田粮油种植奖补项目</t>
  </si>
  <si>
    <t>依托岚皋县西部皇田粮油有限公司种植富硒大米500亩。</t>
  </si>
  <si>
    <t>城关镇
孟石岭镇</t>
  </si>
  <si>
    <t>新春村
武学村
柏杨林村</t>
  </si>
  <si>
    <t>岚皋县西部皇田粮油有限公司</t>
  </si>
  <si>
    <t>2022年官元镇富硒粮油种植奖补奖补项目</t>
  </si>
  <si>
    <t>依托岚皋县鑫鹏农产品开发有限公司种植富硒大米500亩。</t>
  </si>
  <si>
    <t>龙板营村  古家村</t>
  </si>
  <si>
    <t>岚皋县鑫鹏农产品开发有限公司</t>
  </si>
  <si>
    <t>2022年佐龙镇塔元村蔬菜基地示范园建设项目</t>
  </si>
  <si>
    <t>新建露地蔬菜保供基地160亩，完成土地改良工作；建育苗大棚一个（350㎡以上），新建100方蓄水池1个,安装灌溉主管道到地头。</t>
  </si>
  <si>
    <t>塔元村</t>
  </si>
  <si>
    <t>岚皋县绿丰园农业发展有限责任公司</t>
  </si>
  <si>
    <t>2022年城关镇东风村高山蔬菜加工厂建设项目</t>
  </si>
  <si>
    <t>对现有160亩蔬菜保供基地设施进行完善提升，全年稳定供应蔬菜，不出现闲置和荒芜现象；建设蔬菜加工车间:（净菜加工打包、干菜烘干房共100平方米)，腊制品加工房1个。县城开设东风农产品展销平台1处，气调库一间。</t>
  </si>
  <si>
    <t>东风村</t>
  </si>
  <si>
    <t>岚皋县长生康生态农业发展有限公司</t>
  </si>
  <si>
    <t>2022年滔河镇泥坪村高山蔬菜加工厂建设项目</t>
  </si>
  <si>
    <t>对现有160亩蔬菜保供基地设施进行完善提升，全年稳定供应蔬菜，不出现闲置和荒芜现象；新建高山蔬菜加工厂300平方米，全自动豆腐生产设备一套，购买干菜烘干设备一套，真空包装设备一套，建蔬菜保鲜冷链库100立方米。</t>
  </si>
  <si>
    <t>泥坪村</t>
  </si>
  <si>
    <t>泥坪村幽香蔬菜种植农民专业合作社</t>
  </si>
  <si>
    <t>2022年蔺河镇茶园村蔬菜基地基础设施提升项目</t>
  </si>
  <si>
    <t>对蔬菜保供基地基础设施进行完善提升，推行绿色生产，双拱双膜连栋温室3000平方米，全年稳定供应蔬菜。</t>
  </si>
  <si>
    <t>岚皋县民意农业发展有限公司</t>
  </si>
  <si>
    <t>2022年民主镇五一村蔬菜基地建设项目</t>
  </si>
  <si>
    <t>建设设施蔬菜大棚6个，种植露地有机蔬菜蔬160亩，修建生产道路0.5公里，配套蔬菜灌溉设施</t>
  </si>
  <si>
    <t>五一村</t>
  </si>
  <si>
    <t>岚皋县情缘祥农业种养殖有限责任公司</t>
  </si>
  <si>
    <t>2022年孟石岭镇武学村蔬菜基地建设项目</t>
  </si>
  <si>
    <t>新建露天蔬菜基地130亩，蔬菜大棚10亩，配套蔬菜灌溉主干道管网设施。</t>
  </si>
  <si>
    <t>武学村</t>
  </si>
  <si>
    <t>岚皋县秦岚富硒山野菜开发有限责任公司</t>
  </si>
  <si>
    <t>2022年民主镇狮子村狮子村蔬菜基地建设项目</t>
  </si>
  <si>
    <t>新建露地蔬菜保供基地160亩；新建100方蓄水池1个，安装灌溉主管道到地头。</t>
  </si>
  <si>
    <t>狮子村</t>
  </si>
  <si>
    <t>岚皋县坤琳生态农林开发有限公司</t>
  </si>
  <si>
    <t>2022年城关镇罗景坪社区市级蔬菜保供基地建设奖补项目</t>
  </si>
  <si>
    <t>依托岚皋县兴农源农业发展有限公司，在罗景坪社区建成200亩蔬菜保供基地，其中设施大棚蔬菜60亩以上，喷滴灌设施健全，按季供应蔬菜、不出现闲置和荒芜现象。</t>
  </si>
  <si>
    <t>岚皋县兴农源农业发展有限公司</t>
  </si>
  <si>
    <t>2022年孟石岭镇易坪村县级蔬菜保供基地建设奖补项目</t>
  </si>
  <si>
    <t>依托岚皋县汇硒源农牧发展有限公司，在易坪村建成核心区露地蔬菜面积不低于160亩，建设350平方米育苗棚，规划布局合理，安装灌溉主管道到田间地头，按季供应蔬菜、不出现闲置和荒芜现象。</t>
  </si>
  <si>
    <t>易坪村</t>
  </si>
  <si>
    <t>岚皋县汇硒源农牧发展有限公司</t>
  </si>
  <si>
    <t>2022年孟石岭镇桃园村蚕桑产业建设奖补项目</t>
  </si>
  <si>
    <t>依托安康梦桃岭生态农业发展有限公司，管护桑园300亩，新建标准化蚕室500平方米，建大蚕省力化蚕台1000平方米，建成桑芽菜生产线一条，年销售达到300万。</t>
  </si>
  <si>
    <t>桃园村</t>
  </si>
  <si>
    <t>安康梦桃岭生态农业发展有限公司</t>
  </si>
  <si>
    <t>2022年大道河镇白果坪村蚕桑产业建设奖补项目</t>
  </si>
  <si>
    <t>依托陕西圣世金铂蚕桑农业科技发展有限公司，在白果坪村建桑园500亩，建标准化蚕室1000平方米，年销售达到200万元。</t>
  </si>
  <si>
    <t>白果坪村</t>
  </si>
  <si>
    <t>陕西圣世金铂蚕桑农业科技发展有限公司</t>
  </si>
  <si>
    <t>2022年城关镇东风村香椿种植基地建设奖补项目</t>
  </si>
  <si>
    <t>依托岚皋县杨杨食品开发有限公司，在东风村新建规模化香椿300亩，在月坝村建成香椿生产线，形成产品、获得SC认证，年销售达到300万。</t>
  </si>
  <si>
    <t>城关镇
四季镇</t>
  </si>
  <si>
    <t>东风村
月坝村</t>
  </si>
  <si>
    <t>岚皋县杨杨食品开发有限公司</t>
  </si>
  <si>
    <t>2022年民主镇田湾村秦巴红香椿产业提质增效奖补项目</t>
  </si>
  <si>
    <t>依托岚皋县辰信生态资源保护开发有限公司，在田湾村新建香椿基地30亩，管护提升香椿基地1000亩，形成产品获得SC认证，年销售达到200万元。</t>
  </si>
  <si>
    <t>田湾村</t>
  </si>
  <si>
    <t>岚皋县辰信生态资源保护开发有限公司</t>
  </si>
  <si>
    <t>2022年佐龙镇佐龙村香椿园区管护提升及厂房建设奖补项目</t>
  </si>
  <si>
    <t>依托岚皋县岚山香椿种植农民专业合作社实施佐龙村一、三、四、五组300亩香椿园管护提升，进行施肥、锄草、补植苗木等；新建香椿及农产品生产加工厂一处，面积700㎡，年销售额达到200万元。</t>
  </si>
  <si>
    <t>岚皋县岚山香椿种植农民专业合作社</t>
  </si>
  <si>
    <t>2022年城关镇茅坪村众达农旅综合体科普农业示范基地奖补项目</t>
  </si>
  <si>
    <t>建设四层立体种植架147组、三层后墙种植架7组，10丝PO膜7张，卷闸门7道，研学安全防护栏1500米，硬化地面2800平方米，购置排风系统、遮阳系统各7座，科普示范品种10个。</t>
  </si>
  <si>
    <t>茅坪村</t>
  </si>
  <si>
    <t>乡村振兴局</t>
  </si>
  <si>
    <t>岚皋县众达农业发展有限公司</t>
  </si>
  <si>
    <t>已完工，在申请验收。</t>
  </si>
  <si>
    <t>2022年滔河镇双向村中药材田间提升管护及相关产品研发奖补项目</t>
  </si>
  <si>
    <t>依托陕西晟发商贸有限公司，对中药材种植园区500亩黄连提升管护，开发黄连花茶，并申请专利，在县城建设黄连相关产品展销平台1处。</t>
  </si>
  <si>
    <t>陕西晟发商贸有限公司</t>
  </si>
  <si>
    <t>2022年岚皋县特色产业营销店奖补项目</t>
  </si>
  <si>
    <t>全县特色产业营销店奖补</t>
  </si>
  <si>
    <t>2022年佐龙镇正沟村神仙树园区建设项目</t>
  </si>
  <si>
    <t>依托岚皋县绿竹食品有限公司，改造提升神仙树种植园区320亩（补植、补造、修剪、施肥等管护提升工作），产业步道硬化2公里（宽1米，厚10公分），新购置抽真空加氮气包装机1台、气流粉碎机1台。</t>
  </si>
  <si>
    <t>岚皋县绿竹食品有限公司</t>
  </si>
  <si>
    <t>2022年城关镇茅坪村黄桃园区管护提升建设项目</t>
  </si>
  <si>
    <t>茅坪村黄桃种植示范园区管护提升200亩，园区观光道路1000米</t>
  </si>
  <si>
    <t>安康友福来现代农业开发有限公司</t>
  </si>
  <si>
    <t>2022年民主镇德胜村神仙树深加工奖补项目</t>
  </si>
  <si>
    <t>管护提升神仙树500亩，购置神仙茶叶、神仙精粉、神仙豆腐加工设备各1套，产品获得sc认证，年销售额达到300万元。</t>
  </si>
  <si>
    <t>德胜村</t>
  </si>
  <si>
    <t>岚皋县岚山宝生态农业开发有限公司</t>
  </si>
  <si>
    <t>2022年岚皋县明富魔芋食品技术改造升级奖补项目</t>
  </si>
  <si>
    <t>改造提升鲜魔芋烘炕设备2条及热风锅炉等配套设施，改造蒸汽锅炉及配套设备，达到环保要求。改造变压器及配套设施。</t>
  </si>
  <si>
    <t>六口村</t>
  </si>
  <si>
    <t>岚皋县明富魔芋生物科技开发有限公司</t>
  </si>
  <si>
    <t>2022年滔河镇联合村魔芋加工厂建设项目</t>
  </si>
  <si>
    <t>魔芋片（干)加工生产线一条，魔芋精粉加工生产线一条。</t>
  </si>
  <si>
    <t>联合村</t>
  </si>
  <si>
    <t>滔河镇智喜园魔芋农民种植专业合作社</t>
  </si>
  <si>
    <t>2022年岚皋县西部皇田粮油加工厂建设奖补项目</t>
  </si>
  <si>
    <t>建设大米生产加工流水线一条，产品获得SC认证；辐射全县大米加工。</t>
  </si>
  <si>
    <t>四坪社区</t>
  </si>
  <si>
    <t>2022年堰门镇猕猴桃冷链仓储建设项目</t>
  </si>
  <si>
    <t>新建猕猴桃分拣加工厂房1300平方米冷链仓储500立方。</t>
  </si>
  <si>
    <t>2022年堰门镇青春村藤茶产业提升奖补项目</t>
  </si>
  <si>
    <t>依托岚皋县长春寨茶叶有限责任公司管护提升藤茶园300亩，完成SC认证，改扩建厂房100平方米，定制使用礼盒包装1款。</t>
  </si>
  <si>
    <t>青春村</t>
  </si>
  <si>
    <t>岚皋县长春寨茶叶有限责任公司</t>
  </si>
  <si>
    <t>2022年蔺河镇蒋家关村茶叶加工厂建设奖补项目</t>
  </si>
  <si>
    <t>依托岚皋县安岚印象茶业有限公司新建茶叶加工厂房150平方米，新增黑茶生产线一条。</t>
  </si>
  <si>
    <t>蒋家关村</t>
  </si>
  <si>
    <t>岚皋县安岚印象茶业有限公司</t>
  </si>
  <si>
    <t>2022年佐龙镇乱石沟村茶叶园区节水灌溉项目</t>
  </si>
  <si>
    <t>新建蓄水池3座、灌溉管网2.6千米。</t>
  </si>
  <si>
    <t>水利局</t>
  </si>
  <si>
    <t>2022年佐龙镇远景村猕猴桃园区节水灌溉项目</t>
  </si>
  <si>
    <t>新建蓄水池1座、灌溉管网2千米，堤防500米。</t>
  </si>
  <si>
    <t>远景村</t>
  </si>
  <si>
    <t>2022年蔺河镇棋盘村珠芽魔芋、蒋家关村茶叶园区节水灌溉项目</t>
  </si>
  <si>
    <t>新建滴管设施一套，灌溉株芽魔芋50亩；新建微喷灌设施一套，灌溉黄金茶200亩。</t>
  </si>
  <si>
    <t>蒋家关村
棋盘村</t>
  </si>
  <si>
    <t>2022年城关镇茅坪村产业园区节水灌溉项目</t>
  </si>
  <si>
    <t>微喷灌，200亩黄桃园区、100亩樱桃园区灌溉，修建过滤池、水坝1处，建高蓄水池1座，管道2km。</t>
  </si>
  <si>
    <t>2022年大道河镇淳风村茶叶园区节水灌溉项目</t>
  </si>
  <si>
    <t>依托淳风村集体经济股份合作社安装灌溉设备，购置安装水肥一体化设备设施、新建供水管道6KM，新建蓄水池1个，安装微喷灌300亩。</t>
  </si>
  <si>
    <t>2022年官元镇吉安社区猕猴桃园区水肥一体化项目</t>
  </si>
  <si>
    <t>新建吉安社区猕猴桃园区灌溉工程一处，建取水口一口、10立方米过滤池一口、30立方米蓄水池一口、100立方米蓄水池，型号50供水管1800米，配套4000米供水管网及园区水肥一体配套设施</t>
  </si>
  <si>
    <t>吉安
社区</t>
  </si>
  <si>
    <t>2022年岚皋县众达农旅综合体水肥一体化项目</t>
  </si>
  <si>
    <t>实施水肥一体化果蔬灌溉200亩、水肥设备一套；排水渠道4000米。</t>
  </si>
  <si>
    <t>2022年城关镇梨树村茶叶园区水肥一体化建设项目</t>
  </si>
  <si>
    <t>新建取水口2处、100m³蓄水池2座、50m³蓄水池3座，敷设供水管网2.7公里，水肥一体化控制房1座及配套设备，370亩滴灌管网。</t>
  </si>
  <si>
    <t>2022年佐龙镇金珠沟村猴桃园区水肥一体化建设项目</t>
  </si>
  <si>
    <t>新建100立方米蓄水池1座、50立方米蓄水池2座；水肥一体化控制房1间及配套设备；供水主管道直径95PE管700米、直径65PE管3000米，300亩猕园管网（32＃、盲管和微喷头、控制阀等）。</t>
  </si>
  <si>
    <t>金珠沟村</t>
  </si>
  <si>
    <t>2022年滔河镇柏坪村猕猴桃园区水肥一体化建设项目</t>
  </si>
  <si>
    <t>新建100立方米蓄水池2座，主管道Φ110PE管3000米；200亩微喷灌管网设备设施配套。</t>
  </si>
  <si>
    <t>柏坪村</t>
  </si>
  <si>
    <t>2022年民主镇国庆村猕猴桃、茶叶园区水肥一体化项目</t>
  </si>
  <si>
    <t>灌溉猕猴桃园300亩、茶园200亩，新建取水口2处、过滤池2座、蓄水池2座，铺设管道7000米，水肥一体化设备1套，安装微喷、滴喷设备。</t>
  </si>
  <si>
    <t>国庆村</t>
  </si>
  <si>
    <t>2022年孟石岭镇桃园村五组富硒水稻园区灌溉工程</t>
  </si>
  <si>
    <t>新修取水口1处、修复100立方米蓄水池1座、新建沉砂池1座，新建排洪桥1座，M7.5浆砌石800立方米（含二次倒运），修复损毁灌溉渠道1200米。</t>
  </si>
  <si>
    <t>已完工已审计</t>
  </si>
  <si>
    <t>2022年南宫山镇桂花村茶叶园区产业道路硬化建设项目</t>
  </si>
  <si>
    <t>实施桂花村茶叶园区产业道路硬化建设项目2.4公里（起点：胡家老屋场-终点: 路家老屋场)，路基宽4.5米，路面宽3.5米，厚度18CM。</t>
  </si>
  <si>
    <t>交通局</t>
  </si>
  <si>
    <t>2022年滔河镇兴隆村兴松、金蒻魔芋园区产业道路建设项目</t>
  </si>
  <si>
    <t>实施新建产业道路2.0公里（黄花地堡至程家屋厂），路基宽度4.5米，厚度18CM。</t>
  </si>
  <si>
    <t>已审计</t>
  </si>
  <si>
    <t>2022年四季镇月坝村铁皮石斛园区产业道路硬化建设项目</t>
  </si>
  <si>
    <t>实施月坝村一组产业道路硬化建设项目1.5公里（起点：麦溪小学-终点：袁家梁）路基宽4.5米，路面宽3.5米。</t>
  </si>
  <si>
    <t>月坝村</t>
  </si>
  <si>
    <t>2022年四季镇木竹村猕猴桃园区产业道路硬化建设项目</t>
  </si>
  <si>
    <t>实施木竹村二组产业道路硬化1.0公里（起点：岚城路口-胡家院子）路基宽4.5米，路面宽3.5米，厚度18CM。</t>
  </si>
  <si>
    <t>木竹村</t>
  </si>
  <si>
    <t>2022年滔河镇漆扒村猕猴桃园区产业道路硬化建设项目</t>
  </si>
  <si>
    <t>实施三组产业道路硬化路2.3公里（洛阳桥至洛院堡），路基宽度4.5米，路面宽度3.5米，厚度18CM。</t>
  </si>
  <si>
    <t>漆扒村</t>
  </si>
  <si>
    <t>2022年佐龙镇塔元村花椒种植示范园区产业道路硬化建设项目</t>
  </si>
  <si>
    <t>新建并硬化园区道路1.0公里（花椒产业园-佐晓路口）路基宽度4.5米，路面宽度3.5米，实施安防工程约500米，厚度18CM。</t>
  </si>
  <si>
    <t>2022年滔河镇柏坪村魔芋园区产业道路硬化建设项目</t>
  </si>
  <si>
    <t>实施产业道路硬化2公里（三岔沟至尾巴梁）路基宽度4.5米，路面宽度3.5米，厚度18CM。</t>
  </si>
  <si>
    <t>2022年民主镇马安村猕猴桃园区产业道路硬化建设项目</t>
  </si>
  <si>
    <t>实施产业道路硬化1.55公里，（二组至三组道路硬化0.75公里；六组至七组道路硬化0.8公里）路基宽4.5米，路面宽3.5米，厚度18CM。</t>
  </si>
  <si>
    <t>2022年蔺河镇蒋家关村魔芋园区道路建设项目</t>
  </si>
  <si>
    <t>实施新建道路2.8公里（水雾池至鸡冠石梁），主要实施路基工程、排水设施等，路基宽度5.5米，厚度18CM。</t>
  </si>
  <si>
    <t>2022年南宫山镇宏大村猕猴桃园区道路建设项目</t>
  </si>
  <si>
    <t>实施新建道路3.3公里（鸡冠石梁至干沟），主要实施路基工程、排水设施等，路基宽度5.5米，厚度18CM。</t>
  </si>
  <si>
    <t>2022年孟石岭镇武学村-桃园村猕猴桃园区产业道路硬化建设项目</t>
  </si>
  <si>
    <t>实施武学村-桃园村产业道路硬化建设项目1.154公里（起点：武学六组-终点：桃园一组），新建1-10米钢筋砼板桥1座，路基宽4.5米，路面宽3.5米，厚度18CM。</t>
  </si>
  <si>
    <t>2022年石门镇双丰村猕猴桃产业园区道路建设项目</t>
  </si>
  <si>
    <t>改建并硬化产业道路2.6公里（阳坡盘道至姚家院子），路基宽度4.5米，路面宽度3.5米，厚度18CM。</t>
  </si>
  <si>
    <t>双丰村</t>
  </si>
  <si>
    <t>2022年蔺河镇棋盘村魔芋园区产业道路硬化建设项目</t>
  </si>
  <si>
    <t>实施四、五组产业道路硬化2.8公里（四组油炸沟大盘道-五组胡家三房院坝边），路基宽度4.5米，路面宽度3.5米，厚度18CM。</t>
  </si>
  <si>
    <t>2022年民主镇五一村猕猴桃园区产业道路硬化建设项目</t>
  </si>
  <si>
    <t>实施五一村四五组产业道路硬化2.1公里（硬化柿子树梁-四组小磨沟王家梁2.1公里；实施道路改造3.0公里（石瓦厂至四组大梁1.2公里、二组杨大金门口至天池亚沙石路1.8公里）路基宽4.5米，路面宽3.5米，厚度18CM。</t>
  </si>
  <si>
    <t>2022年四季镇竹园村茶叶园区产业道路硬化工程</t>
  </si>
  <si>
    <t>实施竹园村产业道路新修及硬化工程1.5公里（起点：竹园二组安置点-终点：杨师庙）路基宽4.5米，路面宽3.5米，厚度18CM。</t>
  </si>
  <si>
    <t>3个月</t>
  </si>
  <si>
    <t>2022年城关镇茅坪村道路硬化工程</t>
  </si>
  <si>
    <t>实施产业道路硬化2.1公里（起点1：学校--终点1：老学校）（起点2：黄桃园--终点2：马安梁）（起点3：枞树扒--终点3：王家梁园），路基宽度4.5米，路面宽度3.5米，厚度18CM。</t>
  </si>
  <si>
    <t>2022年民主镇蔬菜产业园区道路硬化工程</t>
  </si>
  <si>
    <t>实施道路硬化2.5公里，路面宽3.5米，其中：实施农田社区三组杜家湾蔬菜产业园区道路硬化道路0.6公里，枣树二组染房弯至小镇街道烤烟产业道路硬化1.9公里。新建国庆村一组产业道路2.5公里（陈知海院坝-吴家院子），路基宽4.5米，厚度18CM。</t>
  </si>
  <si>
    <t>农田社区
枣树村
国庆村</t>
  </si>
  <si>
    <t>2022年四季镇月坝村铁皮石斛园区产业路续建项目</t>
  </si>
  <si>
    <t>硬化产业道路600米，路基宽4.5米，路面宽3.5米，厚18CM。</t>
  </si>
  <si>
    <t>1个月</t>
  </si>
  <si>
    <t>2022年孟石岭镇易坪村汇岚中药材园区砂石路建设项目</t>
  </si>
  <si>
    <t>实施易坪村产业道路砂石路建设1.6公里（仁义坪至小湾口药材产业园区）路基宽4.5米，路面宽3.5米，厚度18CM。</t>
  </si>
  <si>
    <t>2个月</t>
  </si>
  <si>
    <t>2022年南宫山镇龙安村茶叶产业道路硬化工程</t>
  </si>
  <si>
    <t>实施二组产业道路硬化1.8公里（黄土堡至张家梁），路基宽度4.5米，路面宽度3.5米。</t>
  </si>
  <si>
    <t>龙安村</t>
  </si>
  <si>
    <t>2022年石门镇光华畜牧现代农业园区产业道路硬化建设项目</t>
  </si>
  <si>
    <t>实施芙蓉村光华畜牧现代农业园区产业道路硬化5.3公里（下湾-四合头)，路基宽4.5米，路面宽3.5米，厚度18CM。</t>
  </si>
  <si>
    <t>芙蓉村</t>
  </si>
  <si>
    <t>2022年四季镇长梁村魔芋园区产业道路建设项目</t>
  </si>
  <si>
    <t>新建砂石道路450米，改建砂石道路4000米，土石方开挖6700m³，山石渣路面垫层1400m³，塌方清理3600m³，塌方外运1300m³，道路换填320米，0.6-0.8m管涵6处，24m，清理排水沟2000米。</t>
  </si>
  <si>
    <t>长梁村</t>
  </si>
  <si>
    <t>2022年官元镇吉安社区猕猴桃园区产业道路建设项目</t>
  </si>
  <si>
    <t>改造吉安社区（猕猴桃园区入口至三斗崖）猕猴桃园区道路硬化1.7公里，宽度3.5m，厚度18CM。</t>
  </si>
  <si>
    <t>吉安社区</t>
  </si>
  <si>
    <t>2022年岚皋县民主镇银盘村乡村旅游基础设施提升项目</t>
  </si>
  <si>
    <t>在银盘村二组（柏枝垭洞子口左侧）新建浆砌挡墙及公厕1处，实施土石方开挖、场地硬化、绿化铺装、老桥维修等工程；配套建设水电等基础设施。</t>
  </si>
  <si>
    <t>银盘村</t>
  </si>
  <si>
    <t>文广旅游局</t>
  </si>
  <si>
    <t>2022年岚皋县民主镇银盘村乡村旅游公共服务设施配套项目</t>
  </si>
  <si>
    <t>在银盘村二组新建农产品展销中心、公共休憩区、公厕、吊桥等设施，实施场地平整、浆砌挡墙及夜间照明等工程，同步建设水电等配套设施，总占地面积4000㎡。</t>
  </si>
  <si>
    <t>2022年岚皋县民主镇银盘村乡村旅游田园综合体基础设施配套项目</t>
  </si>
  <si>
    <t>对银盘村入口、二组稠树院子一线实施基础设施改造提升，打造大自然旅游基地，包括院落环境提升、夜间照明、绿化铺装等工程，新建步道2000m，配套实施周边环境综合整治工程。</t>
  </si>
  <si>
    <t>2022年岚皋县民主镇银盘村农旅融合产业园区基础设施提升项目</t>
  </si>
  <si>
    <t>围绕银盘村魔芋、猕猴桃、果桑种植园区及桃花谷，新建园区从业人员及游客公共服务休憩区2处、公共卫生间1个，实施绿化铺装及步道，配套实施水电等基础设施。</t>
  </si>
  <si>
    <t>2022年岚皋县官元镇“三古特色”产业发展配套基础设建设以工代赈项目</t>
  </si>
  <si>
    <t>新建古家村、龙板营村“古梯田”田间道路3公里，宽2.5米；观光步道1.2公里，宽1.5米，配套建设安全防护栏杆；完善排污管网1500米；沟渠治理2000米；800立方米挡护等相关配套设施。</t>
  </si>
  <si>
    <t>龙板营村
古家村</t>
  </si>
  <si>
    <t>发改局</t>
  </si>
  <si>
    <t>2022年岚皋县四季镇长粱村乡村旅游提升项目</t>
  </si>
  <si>
    <t>以杨家院子省级旅游度假区为核心，在月坝桥以上的长梁村二组新建毛石混凝土1000m³，浆砌石4500m³，石渣回填9800m³。</t>
  </si>
  <si>
    <t>2022年岚皋县四季镇长粱村乡村旅游公共服务设施配套项目</t>
  </si>
  <si>
    <t>以提升杨家院子乡村旅游公共服务设施为目的，新建公共休憩区1个，公共卫生间1处，场地铺砖6700㎡，场地绿化500㎡，配套给排水和充电桩等设施.</t>
  </si>
  <si>
    <t>2022年城关镇东风村至联春村旅游道路建设项目</t>
  </si>
  <si>
    <t>新建东风村至联春村旅游道路6.0公里（李家牌至郑周学房旁），路基宽度4.5米~5.5米，主要实施土石方开挖、挡墙、排水设施等内容。</t>
  </si>
  <si>
    <t>东风村   
联春村</t>
  </si>
  <si>
    <r>
      <rPr>
        <b/>
        <sz val="12"/>
        <rFont val="宋体"/>
        <charset val="134"/>
      </rPr>
      <t>（五）</t>
    </r>
    <r>
      <rPr>
        <b/>
        <sz val="12"/>
        <color theme="1"/>
        <rFont val="宋体"/>
        <charset val="134"/>
      </rPr>
      <t>其他</t>
    </r>
  </si>
  <si>
    <t>2022年832平台“消费帮扶”体系建设补助项目</t>
  </si>
  <si>
    <t>打造岚皋富硒农产品品牌，提升富硒农产品销量。建立以奖代补机制，对入驻832平台的富硒食品加工经营企业进行补助，打造岚皋富硒产品品牌，提升岚皋富硒产品销售量。</t>
  </si>
  <si>
    <t>县乡村振兴局</t>
  </si>
  <si>
    <t>2022年岚皋县农产品电商销售运营补助项目</t>
  </si>
  <si>
    <t>对于入驻电商创业示范街的农产品电商创业商户，统一店面风格，开展特色农产品展示，在线上线下同步销售，购买网络运营相关设备，对达到标准的，按照每户5万元标准进行奖补。</t>
  </si>
  <si>
    <t>电商服务中心</t>
  </si>
  <si>
    <t>2022年岚皋县农村集体经济宽带合作社项目</t>
  </si>
  <si>
    <t>遴选岚皋县35个集体经济薄弱村，按照每村5万元财政衔接资金投入，共计投资175万元，安康联通投资350万元，合计525万元投资村集体经济宽带合作社项目。根据所建端口承载业务，联通公司将业务收入给予村集体收入分成。</t>
  </si>
  <si>
    <t>城关镇
蔺河镇
南宫山镇
孟石岭镇
民主镇
佐龙镇</t>
  </si>
  <si>
    <t>35个集体经济薄弱村</t>
  </si>
  <si>
    <t>2022年岚皋县经营主体产业发展贴息项目</t>
  </si>
  <si>
    <t>对全县符合经营主体发展特色产业银行贷款贴息</t>
  </si>
  <si>
    <t>未完工</t>
  </si>
  <si>
    <t>2022年岚皋县“三类户”产业奖补项目</t>
  </si>
  <si>
    <t>对全县869户“三类户”发展产业进行奖补，每户不超过3000元。</t>
  </si>
  <si>
    <t>2022年岚皋县互助资金协会借款贴息项目</t>
  </si>
  <si>
    <t>金融扶持：对全县1589户脱贫户、监测户使用互助资金协会借款进行贴息</t>
  </si>
  <si>
    <t>2022年岚皋县脱贫人口小额信贷贴息项目</t>
  </si>
  <si>
    <t>金融扶持：对全县脱贫户、监测户使用5321贷款进行贴息</t>
  </si>
  <si>
    <t>第四季度未到贴息时间</t>
  </si>
  <si>
    <t>2022年岚皋县跨省就业一次性交通补助</t>
  </si>
  <si>
    <t>落实跨省就业一次性交通补助10000人，人均最高不超过500元。</t>
  </si>
  <si>
    <t>人社局</t>
  </si>
  <si>
    <t>2022年岚皋县技能培训及生活和交通费补贴项目</t>
  </si>
  <si>
    <t>脱贫劳动力和搬迁劳动力参加技能培训的，按规定享受各项培训补贴、培训生活和交通费补贴。农民参加新型职业农民培训工程、农村实用人才带头人素质提升和职业农民技能培训、公益性岗位培训及“岚皋味道”培训的，按每人每天（每天不少于6个课时）100元给予补贴，培训期限不超过10天。</t>
  </si>
  <si>
    <t>2022年新社区工厂、就业帮扶基地稳岗补贴</t>
  </si>
  <si>
    <t>新社区工厂、就业帮扶基地新吸纳脱贫劳动力和农村低收入劳动力就业，并签订一年以上劳动合同或劳务协议的，稳定就业一年以上的，按每人 2000元的标准对基地（企业）给予一次性就业奖补资金。预计补贴500人。</t>
  </si>
  <si>
    <t>2022年蔺河镇草垭移民搬迁安置小区环境综合治理建设项目</t>
  </si>
  <si>
    <t>浆砌石挡墙130立方米，公共厕所一处。新建基本绿化150米，人行步道320平米。</t>
  </si>
  <si>
    <t>草垭村</t>
  </si>
  <si>
    <t>2022年城关镇联春村一口印安置小区污水处理项目</t>
  </si>
  <si>
    <t>新建污水处理站1座，配套完成其他附属工程。</t>
  </si>
  <si>
    <t>2022年堰门镇延安村一组安置点污水处理建设项目</t>
  </si>
  <si>
    <t>铺设排污管网2公里。</t>
  </si>
  <si>
    <t>2022年堰门集镇安置小区污水处理建设项目</t>
  </si>
  <si>
    <t>改扩建排污管网1.1公里。</t>
  </si>
  <si>
    <t>隆兴村</t>
  </si>
  <si>
    <t>2022年官元镇团兴村安置点污水处理建设项目</t>
  </si>
  <si>
    <t>团兴村</t>
  </si>
  <si>
    <t>已完工待审计</t>
  </si>
  <si>
    <t>2022年滔河镇长滩村移民搬迁安置小区污水处理建设项目</t>
  </si>
  <si>
    <t>新建污水处理站1个，配套完成其他附属工程。</t>
  </si>
  <si>
    <t>长滩村</t>
  </si>
  <si>
    <t>2022年大道河集镇安置小区公厕建设项目</t>
  </si>
  <si>
    <t>新建公共厕所1个，面积30平米,改造公厕2个60平米，配套完成其他附属设施。</t>
  </si>
  <si>
    <t>集镇社区</t>
  </si>
  <si>
    <t>2022年孟石岭集镇安置小区公厕建设项目</t>
  </si>
  <si>
    <t>新建公共厕所1个，面积30平米，配套其他附属设施。</t>
  </si>
  <si>
    <t>2022年民主镇富丽明珠安置小区公厕建设项目</t>
  </si>
  <si>
    <t>新建公共厕所1个，面积70平米，配套其他附属设施。</t>
  </si>
  <si>
    <t>农田社区</t>
  </si>
  <si>
    <t>2022年民主镇陈家浜安置小区公厕建设项目</t>
  </si>
  <si>
    <t>利用原有房屋进行改造，改造面积40平方米，配套其他附属设施。</t>
  </si>
  <si>
    <t>2022年石门镇千户安置小区公厕建设项目</t>
  </si>
  <si>
    <t>新建公共厕所1个，面积40平米，配套其他附属设施。</t>
  </si>
  <si>
    <t>月星社区</t>
  </si>
  <si>
    <t>2022年蔺河集镇安置小区公厕建设项目</t>
  </si>
  <si>
    <t>2022年社区工厂厂房改造及配套设施建设项目</t>
  </si>
  <si>
    <t>新社区工厂厂房改造和附属设施配套建设。用于排水管网改造、老化地面修复、厂区绿化、夜间照明及完善消防设施及其他配套设施建设等。</t>
  </si>
  <si>
    <t>2022年滔河镇村组道路提升建设项目</t>
  </si>
  <si>
    <t>实施漆扒村级道路修复里程2.0公里（村委会至团堡梁）；实施联合村村级道路修复6公里（村委会至太阳坡）；实施长滩村六组道路修复1公里（村委会至瓦厂坪）；实施柏坪村五组道路修复2公里（村委会至大坡），主要实施路基缺口修复、路面修复、安防设施修复等</t>
  </si>
  <si>
    <t>联合村、漆扒村、长滩村、柏坪村</t>
  </si>
  <si>
    <t>2022年城关镇东坡社区四组道路提升建设项目</t>
  </si>
  <si>
    <t>实施四组道路补短板0.5公里（小湾子至太阳梁），主要实施土石方开挖、路基路面修复、砼边沟修复等</t>
  </si>
  <si>
    <t>东坡社区</t>
  </si>
  <si>
    <t>2022年大道河镇白果坪村道路硬化建设项目</t>
  </si>
  <si>
    <t>实施白果坪村六组尤吉兵门口(小地名)至毛家崖子(小地名)通组道路硬化2.3公里；路基宽4.0米，路面宽3.5米，厚度18CM,配套完成其他附属设施。</t>
  </si>
  <si>
    <t>2022年民主镇村组道路提升建设项目</t>
  </si>
  <si>
    <t>1、实施先进村沙沟桥桥台加固维修、桥面硬化等；2、实施田湾村道路修复；3、实施银盘村（G541至张家院子）道路补短板0.6公里，主要实施路基缺口路面修复、涵洞边沟、波形护栏等；4、枫树村四组（K0+500至顾正红老屋1.6公里、K2+100-陈国保老屋0.7公里）路基路面修复，主要实施土石方开挖、挡墙、涵洞、换填等</t>
  </si>
  <si>
    <t>先进村、田湾村、银盘村、枫树村</t>
  </si>
  <si>
    <t>2022年佐龙镇杜坝村村组道路提升建设项目</t>
  </si>
  <si>
    <t>实施杜坝村村级道路改建0.15公里（杜坝村级路K1+200-K1+350段），主要实施边坡卸载、临时便道等</t>
  </si>
  <si>
    <t>杜坝村</t>
  </si>
  <si>
    <t>2022年堰门镇七一片区安置点连接线建设项目</t>
  </si>
  <si>
    <t>新建挡护1800立方米，回填3200立方米，硬化道路500平方米，厚度18CM。</t>
  </si>
  <si>
    <t>2022年民主镇明珠社区道路提升建设项目</t>
  </si>
  <si>
    <t>实施明珠社区长沙坝桥头至明珠白杨树上街头道路工程0.37公里，主要对破损道路进行拆除重建、铺设均宽10米、厚9cm沥青混凝土面层。</t>
  </si>
  <si>
    <t>明珠社区</t>
  </si>
  <si>
    <t>2022年蔺河镇茶叶园区、魔芋园区产业道路建设项目</t>
  </si>
  <si>
    <t>1、新建道路350米（路面硬化宽度8m,厚度20cm）2、新建平板桥1座（跨度20m,桥宽13m）；3、新建人行步道230m，安装栏杆230m；4、整治道路连接线路基修复7处。</t>
  </si>
  <si>
    <t>2022年大道镇茶农村道路提升建设项目</t>
  </si>
  <si>
    <t>实施茶农村一组大临路叉路口至茶龙村新村委会道路提升700米，新建安保440米、边沟550米及路基挡护290立方米。</t>
  </si>
  <si>
    <t>茶农村</t>
  </si>
  <si>
    <t>2022年城关镇梨树村村组道路提升建设工程</t>
  </si>
  <si>
    <t>实施梨树村村组道路提升工程1.8公里（梨树三组-四组刘家院子），主要实施路面加宽、错车道、安防等。</t>
  </si>
  <si>
    <t>2022年南宫山镇桂花村道路硬化建设项目</t>
  </si>
  <si>
    <t>硬化路面0.16公里，路基宽度5.5米，路面宽度4.5米，厚18cm,内侧C20混凝土三角边沟。</t>
  </si>
  <si>
    <t>2022年岚皋县南宫山镇佘梁村四组连户道路建设以工代赈项目</t>
  </si>
  <si>
    <t>实施佘梁村四组（小地名麻柳冲）16户农户960米道路建设，宽2.5米。</t>
  </si>
  <si>
    <t>佘梁村</t>
  </si>
  <si>
    <t>2022年蔺河镇集镇供水巩固提升建设项目</t>
  </si>
  <si>
    <t>茶园村新建取水口2处，过滤蓄水池2座，慢滤池1座，管网1700米；和平村新建过滤蓄水池1座，集水井1个；大湾村新建取水口1处，管网 100米；棋盘村新建取水口1处，管网120米；蒋家关村新建过滤蓄水池1座，集水井3个，修复取水口1处，过滤池1座，管网2300米。</t>
  </si>
  <si>
    <t>8个月</t>
  </si>
  <si>
    <t>2022年滔河镇集镇水厂备用水源建设项目</t>
  </si>
  <si>
    <t>加固维修拦水坝1处，维修过滤池1座，铺设应急备用管道4000米。</t>
  </si>
  <si>
    <t>2022年官元镇集镇供水提升建设项目</t>
  </si>
  <si>
    <t>改造提升集镇及移民搬迁安置小区供水工程，水厂改扩建、更新水质消毒净化处理设备、更换改造制水、消毒设备，改造供水管网11000余米，安装水厂安保、水质监测设备，入户水表改造等。</t>
  </si>
  <si>
    <t>2022年石门镇集镇供水水源建设项目</t>
  </si>
  <si>
    <t>新建取水口、过滤池、水厂（包括堤防及挡护工程、蓄水池、设备厂房、净水构筑物、消毒设备、生产、管理用房等）、减压池、集镇管理用房改造、管道3200余米，安装水厂安保、水质监测设备，入户水表改造等。</t>
  </si>
  <si>
    <t>2022年南宫山集镇供水改扩建工程项目</t>
  </si>
  <si>
    <t>新建净配水厂1座（新建45m3/h斜管反应沉淀池1座，45m3/h重力无阀滤池1座），新建厂区挡护工程及水厂安防、水质监测设备，改造供水管网6500余米，入户水表改造等。</t>
  </si>
  <si>
    <t>红日社区</t>
  </si>
  <si>
    <t>2022年南宫山镇溢河集镇供水管网改造建设项目</t>
  </si>
  <si>
    <t>改造溢河集镇老化配水管网2200米，蓄水池、闸阀井、入户水表改造等。</t>
  </si>
  <si>
    <t>溢河村</t>
  </si>
  <si>
    <t>2022年城关镇罗景坪社区（水围城）饮水提升建设项目</t>
  </si>
  <si>
    <t>新建输配水管道5000米（管道110型号需要沿龙爪子北环线至水围城开挖、安装、回填）、蓄水池一个</t>
  </si>
  <si>
    <t>2022年城关镇水田村安全饮水提升建设项目</t>
  </si>
  <si>
    <t>水田村老虎坪新建取水口1处、过滤池1座、蓄水池1座、输配水管道3000米</t>
  </si>
  <si>
    <t>水田村</t>
  </si>
  <si>
    <t>2022年城关镇六口村安全饮水提升建设项目</t>
  </si>
  <si>
    <t>五、六、七组新建蓄水池1座，敷设输配水管道1000米</t>
  </si>
  <si>
    <t>2022年城关镇联春村安全饮水提升建设项目</t>
  </si>
  <si>
    <t>联春村九组新建取水口、过滤池、蓄水池、输配水管道3500米；白岩取水口修复、输配水管道3000米；</t>
  </si>
  <si>
    <t>2022年孟石岭镇草坪村一组安全饮水提升建设项目</t>
  </si>
  <si>
    <t>新建取水口1处，新建过滤池蓄水池20立方米，铺设PE40管道2000米。</t>
  </si>
  <si>
    <t>草坪村</t>
  </si>
  <si>
    <t>2022年民主镇铁炉集镇（沙沟大桥片区）安全饮水工程提升工程</t>
  </si>
  <si>
    <t>新增取水口1处，过滤池1座，供水管道改线4000米。</t>
  </si>
  <si>
    <t>先进村</t>
  </si>
  <si>
    <t>2022年民主镇光荣循环农业畜牧养殖人畜饮水工程</t>
  </si>
  <si>
    <r>
      <rPr>
        <sz val="12"/>
        <rFont val="宋体"/>
        <charset val="134"/>
      </rPr>
      <t>新建取水枢纽1处，5m</t>
    </r>
    <r>
      <rPr>
        <vertAlign val="superscript"/>
        <sz val="12"/>
        <rFont val="宋体"/>
        <charset val="134"/>
      </rPr>
      <t>3</t>
    </r>
    <r>
      <rPr>
        <sz val="12"/>
        <rFont val="宋体"/>
        <charset val="134"/>
      </rPr>
      <t>过滤池1座、50m</t>
    </r>
    <r>
      <rPr>
        <vertAlign val="superscript"/>
        <sz val="12"/>
        <rFont val="宋体"/>
        <charset val="134"/>
      </rPr>
      <t>3</t>
    </r>
    <r>
      <rPr>
        <sz val="12"/>
        <rFont val="宋体"/>
        <charset val="134"/>
      </rPr>
      <t>蓄水池1座、安装供水管道1800m。</t>
    </r>
  </si>
  <si>
    <t>光荣村</t>
  </si>
  <si>
    <t>2022年民主镇枫树村安全饮水提升工程</t>
  </si>
  <si>
    <r>
      <rPr>
        <sz val="12"/>
        <rFont val="宋体"/>
        <charset val="134"/>
      </rPr>
      <t>新建拦水坝1处，5m</t>
    </r>
    <r>
      <rPr>
        <vertAlign val="superscript"/>
        <sz val="12"/>
        <rFont val="宋体"/>
        <charset val="134"/>
      </rPr>
      <t>3</t>
    </r>
    <r>
      <rPr>
        <sz val="12"/>
        <rFont val="宋体"/>
        <charset val="134"/>
      </rPr>
      <t>过滤池1座、20m</t>
    </r>
    <r>
      <rPr>
        <vertAlign val="superscript"/>
        <sz val="12"/>
        <rFont val="宋体"/>
        <charset val="134"/>
      </rPr>
      <t>3</t>
    </r>
    <r>
      <rPr>
        <sz val="12"/>
        <rFont val="宋体"/>
        <charset val="134"/>
      </rPr>
      <t>蓄水池1座、安装供水管道3300m.。</t>
    </r>
  </si>
  <si>
    <t>2022年四季镇天坪村文武双盈畜禽养殖人畜饮水工程</t>
  </si>
  <si>
    <t>新建50立方米蓄水池1座、取水口1处，管网2000米。</t>
  </si>
  <si>
    <t>天坪村</t>
  </si>
  <si>
    <t>已完工、已验收，正在审计</t>
  </si>
  <si>
    <t>2022年滔河镇兴隆村安全饮水提升工程</t>
  </si>
  <si>
    <t>兴隆村五组新修拦水坝1座、10立方米蓄水池1座、铺设管网50#3000米；六组新修拦水坝1座，10立方米蓄水池1座，铺设管网50#1000米。</t>
  </si>
  <si>
    <t>2022年滔河镇泥坪村安全饮水提升工程</t>
  </si>
  <si>
    <t>泥坪村九组新修10立方米蓄水池1座，十、十一组砼破除公路铺设63#管网3000米。</t>
  </si>
  <si>
    <t>2022年佐龙镇金珠沟村安全饮水提升工程</t>
  </si>
  <si>
    <t>金珠沟村五组陈家堡提升改造30m³蓄水池2座，集水井1座，管道改造2000米；八组安置点管网改造提升700米。</t>
  </si>
  <si>
    <t>2022年石门镇芙蓉村二、三组安全饮水提升工程</t>
  </si>
  <si>
    <t>新建10立方米蓄水池1座，更换管网2500米，解决搬迁安置小区供水不足。</t>
  </si>
  <si>
    <t>2022年佐龙镇佐龙村水毁河堤修复工程</t>
  </si>
  <si>
    <t>新修河堤180米，挡护70米，1200方，安装护栏180米。</t>
  </si>
  <si>
    <t>2022年民主镇白家坡水毁河堤修复工程</t>
  </si>
  <si>
    <t>集镇河堤修复180米</t>
  </si>
  <si>
    <t>2022年城关镇联春村一口印千人安置点堤防工程项目</t>
  </si>
  <si>
    <t>联春村千人安置点新建河堤80米</t>
  </si>
  <si>
    <t>2022年四季镇杨家院子水毁河堤工程项目</t>
  </si>
  <si>
    <t>修复杨家院子月坝桥至麻柳树湾河堤2000米，新建生态拦水坝3处。</t>
  </si>
  <si>
    <t>2022年岚皋县南宫山镇宏大村生态河堤建设以工代赈项目</t>
  </si>
  <si>
    <t>建设宏大村户外拓展训练基地（原敬老院）外侧生态河堤150米。</t>
  </si>
  <si>
    <t>2022年岚皋县南宫山镇西河村污水处理以工代赈项目</t>
  </si>
  <si>
    <t>西河村一组（下河坝）、西河村一组（上河坝）、西河村二组（姚家河坝）、西河村二组（砖屋厂河坝）和西河村五组（大坪）共计5处集中污水处理设施建设，包含建设标准化三联化粪池5座及污水管网3000米。</t>
  </si>
  <si>
    <t>西河村</t>
  </si>
  <si>
    <t>2022年滔河镇柏坪村人居环境整治项目</t>
  </si>
  <si>
    <t>柏坪村村容村貌提升：1.发展庭院经济60户。2.实施夜间照明30处。基础设施提升：1、新建污水集中处理池4个，集中化粪池2个，铺设管网1000米。2、改造修建连户路1500米，院坝硬化500平方米；3、分类垃圾桶投放点10处。</t>
  </si>
  <si>
    <t>2022年石门镇大河村人居环境整治项目</t>
  </si>
  <si>
    <t>大河村村容村貌提升：对环村主干道砌建花池110处，主干道农户院坝硬化1000㎡，实施农村污水治理工程1处：排污管道1000米，检查井10个，三格化粪池1个，重要节点提升5处。</t>
  </si>
  <si>
    <t>大河村</t>
  </si>
  <si>
    <t>2022年堰门镇瑞金村人居环境整治项目</t>
  </si>
  <si>
    <r>
      <rPr>
        <sz val="12"/>
        <rFont val="宋体"/>
        <charset val="0"/>
      </rPr>
      <t>1.基础设施建设：1米宽连户路1000米，2.5米宽院落路1000米，玄天宫安置点排污管道1000米，检查井10个，50m</t>
    </r>
    <r>
      <rPr>
        <vertAlign val="superscript"/>
        <sz val="12"/>
        <rFont val="宋体"/>
        <charset val="0"/>
      </rPr>
      <t>3</t>
    </r>
    <r>
      <rPr>
        <sz val="12"/>
        <rFont val="宋体"/>
        <charset val="0"/>
      </rPr>
      <t>三格化粪池1个；2.村容村貌提升：垃圾收集房7座，发展50户庭院经济建设。</t>
    </r>
  </si>
  <si>
    <t>瑞金村</t>
  </si>
  <si>
    <t>2022年佐龙镇黄兴村农村人居环境整治项目</t>
  </si>
  <si>
    <t>村容村貌提升：1.新村修建花池50处。2.采购垃圾桶150个。3.院落改造1处。</t>
  </si>
  <si>
    <t>黄兴村</t>
  </si>
  <si>
    <t>2022年佐龙镇佐龙村农村人居环境整治项目</t>
  </si>
  <si>
    <t>1.村容村貌大提升：新建垃圾房8个、垃圾池8个。2、基础设施大提升：二组新建防护栏350米、人行步道200米。</t>
  </si>
  <si>
    <t>已完工、已验收、审计局正在审计</t>
  </si>
  <si>
    <t>2022年佐龙镇朝阳村村人居环境整治项目</t>
  </si>
  <si>
    <t>新建垃圾房2个、垃圾池2个（每个8㎡），配备公共照明设施设施30处，硬化连户路1000米，新建防护栏2000米。</t>
  </si>
  <si>
    <t>朝阳村</t>
  </si>
  <si>
    <t>2022年官元镇龙板营村人居环境整治项目</t>
  </si>
  <si>
    <t>村容村貌提升30处，240米。古院落环境综合提升2处。</t>
  </si>
  <si>
    <t>2022年民主镇枫树村人居环境整治项目</t>
  </si>
  <si>
    <t>1米宽连户路硬化250米，2.5米宽院落路200米，主干道至村活动室新建花池500米，5户以上公共照明设施，清理乱排乱流。</t>
  </si>
  <si>
    <t>2022年民主镇银米村人居环境整治项目</t>
  </si>
  <si>
    <t>1米宽连户路硬化100米，2.5米宽院落路硬化500米，新建花池800米，村容村貌提升500平方，5户以上公共照明设施。</t>
  </si>
  <si>
    <t>银米村</t>
  </si>
  <si>
    <t>2022年民主镇榨溪村人居环境整治项目</t>
  </si>
  <si>
    <t>污水治理管网300米，榨溪沟沟道清淤疏浚治理500米；三组安置点修建花坛150米，榨溪街道村容村貌提升200米，征收拆除影响村容村貌房屋2处，对活动室沿线进行硬化、提升，清理乱排乱流，2.5米宽院落路1公里。</t>
  </si>
  <si>
    <t>2022年民主镇银盘村人居环境整治项目</t>
  </si>
  <si>
    <t>台子新村，银盘新村污水治理，新建污水收集管网400米，建设30m³化粪池2个；1米宽硬化联户路300米；庭院硬化提升300平方米；上下新村及院落完善公共照明设施。</t>
  </si>
  <si>
    <t>2022年民主镇马安村人居环境整治项目</t>
  </si>
  <si>
    <t>硬化1米宽连户路300米，硬化2.5米院落路500米，新建花池1000米，5户以上公共照明设施35盏，清理乱排乱流5处。</t>
  </si>
  <si>
    <t>2022年南宫山镇宏大村人居环境整治项目</t>
  </si>
  <si>
    <t>对宏大村村容村貌进行改造提升，统筹实施生活污水治理，建设庭院经济50处，提升改造集中式庭院5处，改造联户路700米。</t>
  </si>
  <si>
    <t>2022年南宫山镇桂花村人居环境整治项目</t>
  </si>
  <si>
    <t>桂花村村容村貌提升：实施主干道“桂花长廊”建设（村入口-弘意庙）6公里重要节点改造；2、桂花村基础设施提升：实施重要院落联户路1400米，重要节点提升8处，实施外不露浆砌坎600立方米，实施村内重要节点及区域标识标牌建设60处。</t>
  </si>
  <si>
    <t>2022年大道河镇月池台村人居环境整治项目</t>
  </si>
  <si>
    <t>1.公共照明设施设施30处。2.村容村貌提升1000米。3.院落环境提升30户。4.院落道路硬化500米。</t>
  </si>
  <si>
    <t>2022年蔺河镇草垭村农村人居环境整治项目</t>
  </si>
  <si>
    <t>院坝硬化360平方米；入户路硬化800米；连户路1000米；建设环保型垃圾收集房12个，配置24升垃圾桶100个；铺设污水160#管网1000米，拆除临时建筑及危房29户2090平方米；村容村貌提升650米（十二五新村）。</t>
  </si>
  <si>
    <t>2022年城关镇永丰村人居环境整治项目</t>
  </si>
  <si>
    <t>对永丰1组80户人口密集区域进行人居环境整治提升，村容村貌提升，全村硬化9条联户路2000米。</t>
  </si>
  <si>
    <t>永丰村</t>
  </si>
  <si>
    <t>2022年城关镇茅坪村人居环境整治项目</t>
  </si>
  <si>
    <t>对茅坪村2000平方米庭院提升，修建排水沟2500米，拆除乱搭建区域500平方米，购置垃圾桶120个，完善夜间照明，发展庭院经济10户。</t>
  </si>
  <si>
    <t>2022年四季镇月坝村人居环境整治项目</t>
  </si>
  <si>
    <t>完善夜间照明设施30处，建庭院基本绿化500㎡，连户路硬化600米，拆除乱搭乱建400㎡。</t>
  </si>
  <si>
    <t>2022年孟石岭镇易坪村人居环境整治项目</t>
  </si>
  <si>
    <t>护栏建设，旧挡墙拆除，新增浆砌石挡墙（含开挖及回填）；配套修建花池；院坝硬化，连户路硬化。</t>
  </si>
  <si>
    <t>2022年孟石岭镇九台村人居环境整治项目</t>
  </si>
  <si>
    <t>1.村容村貌提升项目：三组新建连户路1米宽500米。2.院落环境整治项目：新建一、三、四组8个院落共7条连户路1000米。3.四组院落环境整治。</t>
  </si>
  <si>
    <t>九台村</t>
  </si>
  <si>
    <t>2022年孟石岭镇武学村人居环境整治项目</t>
  </si>
  <si>
    <t>1.院落环境整治项目：对全村30户外围环境实施整治、沟坎护栏等项目。2.基础设施提升项目：三组河堤安装安全护栏350米。3.对二组新建集中污水处理站一处。</t>
  </si>
  <si>
    <t>2022年南宫山镇溢河村人居环境整治项目</t>
  </si>
  <si>
    <t>实施溢河村钢板吊桥维修加固，集中式庭院改造5处、院落环境综合治理。</t>
  </si>
  <si>
    <t>2022年农村人居环境百千工程示范村创建工程</t>
  </si>
  <si>
    <t>按照“百千工程”创建体系实施南宫山镇双岭村、四季镇长梁村、堰门镇长征村、大道河镇东坪村、堰门镇隆兴村创建。</t>
  </si>
  <si>
    <t>南宫山镇
四季镇
堰门镇
大道河镇
堰门镇</t>
  </si>
  <si>
    <t>双岭村
长梁村
长征村
东坪村
隆兴村</t>
  </si>
  <si>
    <t>2022年南宫山镇宏大村第二批人居环境整治项目</t>
  </si>
  <si>
    <t>对宏大村村容村貌进行改造提升，建设景观小品5处，重要节点改造，公路沿线观花苗木80亩。巴人部落周边环境提升，小品、常绿树木栽植5处，拆除私搭乱建100㎡。</t>
  </si>
  <si>
    <t>2022年南宫山镇桂花村第二批人居环境整治项目</t>
  </si>
  <si>
    <t>稻田景观重点区域院房、猪圈改造10处；拆除私搭乱建90㎡，村容村貌提升100㎡；村级主干道沿线新建景观小品8处；种植五彩稻田5亩；新建群众参与性项目3个。</t>
  </si>
  <si>
    <t>2022年民主镇榨溪村第二批人居环境提升工程</t>
  </si>
  <si>
    <t>1.院落连户路：院落路2.5米1500米，1米入户路200米；
2.30户院坝硬化1000平米，
3.村容村貌提升300米。</t>
  </si>
  <si>
    <t>2022年民主镇马安村第二批人居环境提升工程</t>
  </si>
  <si>
    <t>1.村容村貌提升1000平方米；2.公共照明设施30盏；
3.新建公厕1处80平方米，新建休闲场所6处；
4.拆除乱搭乱建6户300平方米。</t>
  </si>
  <si>
    <t>2022年民主镇银米村第二批人居环境整治提升项目</t>
  </si>
  <si>
    <t>1.连户路硬化：连户路硬化200米；
2.院落路硬化500米；
3.新建花池400米，村容村貌提升200平方；
4.实施541主干道公共照明设施（80盏）。</t>
  </si>
  <si>
    <t>2022年民主镇枣树村人居环境整治提升项目</t>
  </si>
  <si>
    <t>枣树村容村貌提升：1.院落硬化1390米。2.联户路1800米。3.院坝硬化20处。</t>
  </si>
  <si>
    <t>枣树村</t>
  </si>
  <si>
    <t>2022年滔河镇柏坪村第二批人居环境整治提升项目</t>
  </si>
  <si>
    <t>柏坪村村容村貌提升：1.院落提升20户。2.庭院经济改造20户。3.村庄美化1处。</t>
  </si>
  <si>
    <t>2022年石门镇大河村第二批人居环境整治项目</t>
  </si>
  <si>
    <t>院落墙体油画400平米；
农村院落排污水渠1000米；
公共照明设施20盏；
村容村貌提升20处。</t>
  </si>
  <si>
    <t>2022年堰门镇瑞金村第二批人居环境整治项目</t>
  </si>
  <si>
    <t>1.村容村貌提升1000米。2.公共照明设施40处。3.公路沿线空闲房屋墙面处理为文化宣传氛围墙500平方米。4.道路两侧植被杂物清理20公里。5.村入口标示牌一个。</t>
  </si>
  <si>
    <t>2022年官元镇龙板营村第二批人居环境整治项目</t>
  </si>
  <si>
    <t>庭院美化5处，排洪沟700米，连户路550米。</t>
  </si>
  <si>
    <t>5个月</t>
  </si>
  <si>
    <t>2022年大道河镇月池台村第二批农村人居环境整治项目</t>
  </si>
  <si>
    <t>1.新建村内公厕两处；2.打造绿化节点2处；3.老虎沟沟渠治理100米；4.其他人居环境整治提升零星项目</t>
  </si>
  <si>
    <t>2022年佐龙镇佐龙村第二批农村人居环境整治项目</t>
  </si>
  <si>
    <t>硬化二三四六组连户路500米；三四六组院落路硬化900米。</t>
  </si>
  <si>
    <t>已完工、已验收、第三方公司正在审计</t>
  </si>
  <si>
    <t>2022年孟石岭镇武学村2022年第二批人居环境整治项目</t>
  </si>
  <si>
    <t>1.对6组25户圈厕进行改建，院落提升；2.对五组兴隆坪院落道路进行硬化300米，2.5米宽。</t>
  </si>
  <si>
    <t>2022年城关镇永丰村第二批人居环境整治项目</t>
  </si>
  <si>
    <t>对永丰村一三组沿线48户房前屋后人居环境整治提升，打造庭院经济，硬化院落路150米、连户路2户120米，修建花坛65米。</t>
  </si>
  <si>
    <t>2022年蔺河镇和平村农村人居环境整治项目</t>
  </si>
  <si>
    <t>院坝硬化400平方米；院落路硬化185米；连户路硬化94米；道路改造150米；路基浆砌石挡墙250立方米；水沟治理200米；仿竹节篱笆护栏500米；村容村貌提升300平方米；配备垃圾桶60个；五小庭院建设23户。</t>
  </si>
  <si>
    <t>和平村</t>
  </si>
  <si>
    <t>2022年大道河镇白果坪村农村人居环境整治项目</t>
  </si>
  <si>
    <t>1.院坝硬化700㎡；2.硬化1米宽连户路300米，硬化2.5米院落路700米；</t>
  </si>
  <si>
    <t>2022年民主镇田湾村农村人居环境整治项目</t>
  </si>
  <si>
    <t>村容村貌提升3处（陈忠平门口至陈坦高商店街道两侧，村卫生室至活动室后，新村至社区工厂沿线）； 院落路硬化600米，院坝硬化16处。</t>
  </si>
  <si>
    <t>2022年佐龙镇乱石沟村农村人居环境整治项目</t>
  </si>
  <si>
    <t>院落环境整治提升工程5处，污水处理池1座及管网800米，连户路硬化200米。</t>
  </si>
  <si>
    <t>2022年四季镇天坪村农村人居环境整治项目</t>
  </si>
  <si>
    <t>天坪村1米宽连户路硬化2050米，2.5米宽院落路硬化300米，村容村貌提升800平方，修建花池1000米，拆除公路沿线乱搭乱建2处。</t>
  </si>
  <si>
    <t>2022年蔺河镇草垭村第二批人居环境整治项目</t>
  </si>
  <si>
    <t>新建路基挡墙2处，路基挡墙及垃圾房整治450平方米，院落节点绿化200平方米，沟渠治理450米，污水管网改造250米</t>
  </si>
  <si>
    <t>2022年“雨露计划”补助项目</t>
  </si>
  <si>
    <t>“雨露计划”：对全县966户脱贫户、监测户子女接受中、高等职业教育进行补助</t>
  </si>
  <si>
    <t>2022年岚皋县乡村振兴示范村规划编制项目</t>
  </si>
  <si>
    <t>对全县13个乡村振兴示范村规划编制费用进行补助，每村补助10万元。</t>
  </si>
  <si>
    <t>2022年佐龙镇佐龙村数字乡村建设项目</t>
  </si>
  <si>
    <t>以村级为单位建设数智乡村综合服务平台，涵盖资产管理、社会治理、产品展示、智慧党建、智慧农业、安全用水等模块。资源目录数字档案，农业园种植地图及可视化实时生长环境。</t>
  </si>
  <si>
    <t>2022年项目管理费</t>
  </si>
  <si>
    <t>用于绩效评价、项目管理及政策宣传及安排用于弥补县级行业部门（镇）项目管理费用不足部分等。</t>
  </si>
  <si>
    <t>暂未完工。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</si>
</sst>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  <numFmt numFmtId="179" formatCode="0.00_);[Red]\(0.00\)"/>
    <numFmt numFmtId="180" formatCode="###0;###0"/>
    <numFmt numFmtId="181" formatCode="0.0000_ "/>
  </numFmts>
  <fonts count="5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20"/>
      <color theme="1"/>
      <name val="宋体"/>
      <charset val="134"/>
    </font>
    <font>
      <sz val="20"/>
      <color rgb="FFFF0000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b/>
      <sz val="14"/>
      <color theme="1"/>
      <name val="宋体"/>
      <charset val="134"/>
    </font>
    <font>
      <b/>
      <sz val="20"/>
      <color theme="1"/>
      <name val="宋体"/>
      <charset val="134"/>
    </font>
    <font>
      <b/>
      <sz val="20"/>
      <color rgb="FFFF0000"/>
      <name val="宋体"/>
      <charset val="134"/>
    </font>
    <font>
      <b/>
      <sz val="28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4"/>
      <name val="仿宋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</font>
    <font>
      <sz val="10.5"/>
      <name val="宋体"/>
      <charset val="134"/>
    </font>
    <font>
      <sz val="12"/>
      <name val="宋体"/>
      <charset val="1"/>
    </font>
    <font>
      <sz val="12"/>
      <name val="宋体"/>
      <charset val="0"/>
    </font>
    <font>
      <sz val="12"/>
      <name val="宋体"/>
      <charset val="20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color theme="1"/>
      <name val="宋体"/>
      <charset val="134"/>
    </font>
    <font>
      <b/>
      <sz val="28"/>
      <color theme="1"/>
      <name val="Times New Roman"/>
      <charset val="134"/>
    </font>
    <font>
      <b/>
      <sz val="16"/>
      <color theme="1"/>
      <name val="宋体"/>
      <charset val="134"/>
    </font>
    <font>
      <b/>
      <sz val="16"/>
      <color theme="1"/>
      <name val="Times New Roman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vertAlign val="superscript"/>
      <sz val="12"/>
      <name val="宋体"/>
      <charset val="134"/>
    </font>
    <font>
      <vertAlign val="superscript"/>
      <sz val="12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9" fillId="12" borderId="12" applyNumberFormat="0" applyAlignment="0" applyProtection="0">
      <alignment vertical="center"/>
    </xf>
    <xf numFmtId="0" fontId="50" fillId="12" borderId="8" applyNumberFormat="0" applyAlignment="0" applyProtection="0">
      <alignment vertical="center"/>
    </xf>
    <xf numFmtId="0" fontId="51" fillId="13" borderId="13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16" fillId="0" borderId="0"/>
    <xf numFmtId="0" fontId="37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56" fillId="0" borderId="0"/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/>
    </xf>
    <xf numFmtId="179" fontId="1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80" fontId="16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justify" vertical="center" wrapText="1"/>
    </xf>
    <xf numFmtId="0" fontId="16" fillId="0" borderId="1" xfId="51" applyNumberFormat="1" applyFont="1" applyFill="1" applyBorder="1" applyAlignment="1">
      <alignment horizontal="justify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vertical="center"/>
    </xf>
    <xf numFmtId="1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justify" vertical="center"/>
    </xf>
    <xf numFmtId="0" fontId="16" fillId="0" borderId="1" xfId="0" applyNumberFormat="1" applyFont="1" applyFill="1" applyBorder="1" applyAlignment="1" applyProtection="1">
      <alignment horizontal="justify" vertical="center" wrapText="1"/>
    </xf>
    <xf numFmtId="0" fontId="16" fillId="0" borderId="1" xfId="0" applyFont="1" applyFill="1" applyBorder="1" applyAlignment="1" applyProtection="1">
      <alignment horizontal="justify" vertical="center" wrapText="1"/>
    </xf>
    <xf numFmtId="176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181" fontId="16" fillId="0" borderId="1" xfId="0" applyNumberFormat="1" applyFont="1" applyFill="1" applyBorder="1" applyAlignment="1">
      <alignment horizontal="center" vertical="center" wrapText="1"/>
    </xf>
    <xf numFmtId="176" fontId="16" fillId="0" borderId="1" xfId="5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justify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justify" vertical="center" wrapText="1"/>
    </xf>
    <xf numFmtId="0" fontId="25" fillId="0" borderId="1" xfId="0" applyNumberFormat="1" applyFont="1" applyFill="1" applyBorder="1" applyAlignment="1">
      <alignment horizontal="justify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6" fillId="0" borderId="1" xfId="51" applyFont="1" applyFill="1" applyBorder="1" applyAlignment="1">
      <alignment horizontal="center" vertical="center" wrapText="1"/>
    </xf>
    <xf numFmtId="0" fontId="16" fillId="0" borderId="1" xfId="51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176" fontId="31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77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35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177" fontId="36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 wrapText="1"/>
    </xf>
    <xf numFmtId="178" fontId="36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 6 2 2" xfId="33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showZeros="0" zoomScale="85" zoomScaleNormal="85" topLeftCell="A9" workbookViewId="0">
      <selection activeCell="I13" sqref="I13"/>
    </sheetView>
  </sheetViews>
  <sheetFormatPr defaultColWidth="9" defaultRowHeight="13.5"/>
  <cols>
    <col min="1" max="1" width="41.7583333333333" customWidth="1"/>
    <col min="2" max="2" width="13.3833333333333" customWidth="1"/>
    <col min="3" max="3" width="15.3833333333333" customWidth="1"/>
    <col min="4" max="4" width="15.75" customWidth="1"/>
    <col min="5" max="8" width="15.6333333333333" customWidth="1"/>
    <col min="9" max="9" width="13.225" customWidth="1"/>
    <col min="10" max="10" width="12" customWidth="1"/>
    <col min="11" max="11" width="10" customWidth="1"/>
    <col min="12" max="12" width="12" customWidth="1"/>
    <col min="13" max="13" width="10.725" customWidth="1"/>
    <col min="14" max="14" width="11.175" customWidth="1"/>
    <col min="15" max="15" width="12" customWidth="1"/>
  </cols>
  <sheetData>
    <row r="1" ht="60" customHeight="1" spans="1:15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ht="30" customHeight="1" spans="1:15">
      <c r="A2" s="87" t="s">
        <v>1</v>
      </c>
      <c r="B2" s="87" t="s">
        <v>2</v>
      </c>
      <c r="C2" s="88" t="s">
        <v>3</v>
      </c>
      <c r="D2" s="89"/>
      <c r="E2" s="89"/>
      <c r="F2" s="89"/>
      <c r="G2" s="89"/>
      <c r="H2" s="89"/>
      <c r="I2" s="89"/>
      <c r="J2" s="98"/>
      <c r="K2" s="88" t="s">
        <v>4</v>
      </c>
      <c r="L2" s="89"/>
      <c r="M2" s="89"/>
      <c r="N2" s="98"/>
      <c r="O2" s="92" t="s">
        <v>5</v>
      </c>
    </row>
    <row r="3" ht="30" customHeight="1" spans="1:15">
      <c r="A3" s="90"/>
      <c r="B3" s="90"/>
      <c r="C3" s="87" t="s">
        <v>6</v>
      </c>
      <c r="D3" s="88" t="s">
        <v>7</v>
      </c>
      <c r="E3" s="89"/>
      <c r="F3" s="89"/>
      <c r="G3" s="89"/>
      <c r="H3" s="89"/>
      <c r="I3" s="87" t="s">
        <v>8</v>
      </c>
      <c r="J3" s="87" t="s">
        <v>9</v>
      </c>
      <c r="K3" s="87" t="s">
        <v>10</v>
      </c>
      <c r="L3" s="87" t="s">
        <v>11</v>
      </c>
      <c r="M3" s="88" t="s">
        <v>12</v>
      </c>
      <c r="N3" s="98"/>
      <c r="O3" s="99"/>
    </row>
    <row r="4" ht="50" customHeight="1" spans="1:15">
      <c r="A4" s="91"/>
      <c r="B4" s="91"/>
      <c r="C4" s="91"/>
      <c r="D4" s="92" t="s">
        <v>13</v>
      </c>
      <c r="E4" s="92" t="s">
        <v>14</v>
      </c>
      <c r="F4" s="92" t="s">
        <v>15</v>
      </c>
      <c r="G4" s="92" t="s">
        <v>16</v>
      </c>
      <c r="H4" s="88" t="s">
        <v>17</v>
      </c>
      <c r="I4" s="91"/>
      <c r="J4" s="91"/>
      <c r="K4" s="91"/>
      <c r="L4" s="91"/>
      <c r="M4" s="92" t="s">
        <v>10</v>
      </c>
      <c r="N4" s="92" t="s">
        <v>11</v>
      </c>
      <c r="O4" s="99"/>
    </row>
    <row r="5" s="83" customFormat="1" ht="30" customHeight="1" spans="1:15">
      <c r="A5" s="93" t="s">
        <v>18</v>
      </c>
      <c r="B5" s="93">
        <v>242</v>
      </c>
      <c r="C5" s="94">
        <v>32560.76</v>
      </c>
      <c r="D5" s="94">
        <v>22635.46</v>
      </c>
      <c r="E5" s="94">
        <v>13578</v>
      </c>
      <c r="F5" s="94">
        <v>5857.46</v>
      </c>
      <c r="G5" s="94">
        <v>1000</v>
      </c>
      <c r="H5" s="94">
        <v>2200</v>
      </c>
      <c r="I5" s="94">
        <v>200</v>
      </c>
      <c r="J5" s="100">
        <v>9725.3</v>
      </c>
      <c r="K5" s="101">
        <v>60685</v>
      </c>
      <c r="L5" s="101">
        <v>153788</v>
      </c>
      <c r="M5" s="101">
        <v>27988</v>
      </c>
      <c r="N5" s="101">
        <v>56899</v>
      </c>
      <c r="O5" s="101"/>
    </row>
    <row r="6" s="84" customFormat="1" ht="30" customHeight="1" spans="1:15">
      <c r="A6" s="95" t="s">
        <v>19</v>
      </c>
      <c r="B6" s="30">
        <v>141</v>
      </c>
      <c r="C6" s="45">
        <v>23338.76</v>
      </c>
      <c r="D6" s="45">
        <v>13656.46</v>
      </c>
      <c r="E6" s="45">
        <v>7796</v>
      </c>
      <c r="F6" s="45">
        <v>3422.46</v>
      </c>
      <c r="G6" s="45">
        <v>815</v>
      </c>
      <c r="H6" s="45">
        <v>1623</v>
      </c>
      <c r="I6" s="45">
        <v>0</v>
      </c>
      <c r="J6" s="30">
        <v>9682.3</v>
      </c>
      <c r="K6" s="30">
        <v>35527</v>
      </c>
      <c r="L6" s="30">
        <v>80559</v>
      </c>
      <c r="M6" s="30">
        <v>14612</v>
      </c>
      <c r="N6" s="30">
        <v>21128</v>
      </c>
      <c r="O6" s="102"/>
    </row>
    <row r="7" s="84" customFormat="1" ht="30" customHeight="1" spans="1:15">
      <c r="A7" s="96" t="s">
        <v>20</v>
      </c>
      <c r="B7" s="30">
        <v>91</v>
      </c>
      <c r="C7" s="45">
        <v>14504.1</v>
      </c>
      <c r="D7" s="45">
        <v>5211.8</v>
      </c>
      <c r="E7" s="45">
        <v>4386.8</v>
      </c>
      <c r="F7" s="45">
        <v>825</v>
      </c>
      <c r="G7" s="45">
        <v>0</v>
      </c>
      <c r="H7" s="45">
        <v>0</v>
      </c>
      <c r="I7" s="45">
        <v>0</v>
      </c>
      <c r="J7" s="30">
        <v>9292.3</v>
      </c>
      <c r="K7" s="30">
        <v>5286</v>
      </c>
      <c r="L7" s="30">
        <v>15042</v>
      </c>
      <c r="M7" s="30">
        <v>2767</v>
      </c>
      <c r="N7" s="30">
        <v>7136</v>
      </c>
      <c r="O7" s="103"/>
    </row>
    <row r="8" s="84" customFormat="1" ht="30" customHeight="1" spans="1:15">
      <c r="A8" s="96" t="s">
        <v>21</v>
      </c>
      <c r="B8" s="30">
        <v>18</v>
      </c>
      <c r="C8" s="45">
        <v>4022.8</v>
      </c>
      <c r="D8" s="45">
        <v>862.8</v>
      </c>
      <c r="E8" s="45">
        <v>762.8</v>
      </c>
      <c r="F8" s="45">
        <v>100</v>
      </c>
      <c r="G8" s="45">
        <v>0</v>
      </c>
      <c r="H8" s="45">
        <v>0</v>
      </c>
      <c r="I8" s="45">
        <v>0</v>
      </c>
      <c r="J8" s="30">
        <v>3160</v>
      </c>
      <c r="K8" s="28">
        <v>1355</v>
      </c>
      <c r="L8" s="28">
        <v>3884</v>
      </c>
      <c r="M8" s="28">
        <v>691</v>
      </c>
      <c r="N8" s="28">
        <v>2006</v>
      </c>
      <c r="O8" s="104"/>
    </row>
    <row r="9" s="84" customFormat="1" ht="30" customHeight="1" spans="1:15">
      <c r="A9" s="96" t="s">
        <v>22</v>
      </c>
      <c r="B9" s="30">
        <v>19</v>
      </c>
      <c r="C9" s="45">
        <v>1901</v>
      </c>
      <c r="D9" s="45">
        <v>821</v>
      </c>
      <c r="E9" s="45">
        <v>776</v>
      </c>
      <c r="F9" s="45">
        <v>45</v>
      </c>
      <c r="G9" s="45">
        <v>0</v>
      </c>
      <c r="H9" s="45">
        <v>0</v>
      </c>
      <c r="I9" s="45">
        <v>0</v>
      </c>
      <c r="J9" s="30">
        <v>1080</v>
      </c>
      <c r="K9" s="28">
        <v>1056</v>
      </c>
      <c r="L9" s="28">
        <v>2673</v>
      </c>
      <c r="M9" s="28">
        <v>618</v>
      </c>
      <c r="N9" s="28">
        <v>1587</v>
      </c>
      <c r="O9" s="104"/>
    </row>
    <row r="10" s="84" customFormat="1" ht="30" customHeight="1" spans="1:15">
      <c r="A10" s="96" t="s">
        <v>23</v>
      </c>
      <c r="B10" s="97">
        <v>9</v>
      </c>
      <c r="C10" s="45">
        <v>1760</v>
      </c>
      <c r="D10" s="45">
        <v>800</v>
      </c>
      <c r="E10" s="45">
        <v>800</v>
      </c>
      <c r="F10" s="45">
        <v>0</v>
      </c>
      <c r="G10" s="45">
        <v>0</v>
      </c>
      <c r="H10" s="45">
        <v>0</v>
      </c>
      <c r="I10" s="45">
        <v>0</v>
      </c>
      <c r="J10" s="30">
        <v>960</v>
      </c>
      <c r="K10" s="28">
        <v>716</v>
      </c>
      <c r="L10" s="28">
        <v>2215</v>
      </c>
      <c r="M10" s="28">
        <v>220</v>
      </c>
      <c r="N10" s="28">
        <v>658</v>
      </c>
      <c r="O10" s="104"/>
    </row>
    <row r="11" s="84" customFormat="1" ht="30" customHeight="1" spans="1:15">
      <c r="A11" s="96" t="s">
        <v>24</v>
      </c>
      <c r="B11" s="97">
        <v>9</v>
      </c>
      <c r="C11" s="45">
        <v>1920</v>
      </c>
      <c r="D11" s="45">
        <v>460</v>
      </c>
      <c r="E11" s="42">
        <v>420</v>
      </c>
      <c r="F11" s="42">
        <v>40</v>
      </c>
      <c r="G11" s="42">
        <v>0</v>
      </c>
      <c r="H11" s="42">
        <v>0</v>
      </c>
      <c r="I11" s="42">
        <v>0</v>
      </c>
      <c r="J11" s="97">
        <v>1460</v>
      </c>
      <c r="K11" s="97">
        <v>332</v>
      </c>
      <c r="L11" s="97">
        <v>909</v>
      </c>
      <c r="M11" s="97">
        <v>132</v>
      </c>
      <c r="N11" s="97">
        <v>334</v>
      </c>
      <c r="O11" s="105"/>
    </row>
    <row r="12" s="84" customFormat="1" ht="30" customHeight="1" spans="1:15">
      <c r="A12" s="96" t="s">
        <v>25</v>
      </c>
      <c r="B12" s="97">
        <v>2</v>
      </c>
      <c r="C12" s="45">
        <v>400</v>
      </c>
      <c r="D12" s="45">
        <v>100</v>
      </c>
      <c r="E12" s="59">
        <v>100</v>
      </c>
      <c r="F12" s="59"/>
      <c r="G12" s="59"/>
      <c r="H12" s="59"/>
      <c r="I12" s="59"/>
      <c r="J12" s="106">
        <v>300</v>
      </c>
      <c r="K12" s="54">
        <v>40</v>
      </c>
      <c r="L12" s="54">
        <v>135</v>
      </c>
      <c r="M12" s="54">
        <v>23</v>
      </c>
      <c r="N12" s="54">
        <v>66</v>
      </c>
      <c r="O12" s="107"/>
    </row>
    <row r="13" s="84" customFormat="1" ht="30" customHeight="1" spans="1:15">
      <c r="A13" s="96" t="s">
        <v>26</v>
      </c>
      <c r="B13" s="97">
        <v>8</v>
      </c>
      <c r="C13" s="45">
        <v>1188</v>
      </c>
      <c r="D13" s="45">
        <v>940</v>
      </c>
      <c r="E13" s="42">
        <v>710</v>
      </c>
      <c r="F13" s="42">
        <v>230</v>
      </c>
      <c r="G13" s="42">
        <v>0</v>
      </c>
      <c r="H13" s="42">
        <v>0</v>
      </c>
      <c r="I13" s="42">
        <v>0</v>
      </c>
      <c r="J13" s="97">
        <v>248</v>
      </c>
      <c r="K13" s="97">
        <v>803</v>
      </c>
      <c r="L13" s="97">
        <v>2510</v>
      </c>
      <c r="M13" s="97">
        <v>511</v>
      </c>
      <c r="N13" s="97">
        <v>1114</v>
      </c>
      <c r="O13" s="105"/>
    </row>
    <row r="14" s="84" customFormat="1" ht="30" customHeight="1" spans="1:15">
      <c r="A14" s="96" t="s">
        <v>27</v>
      </c>
      <c r="B14" s="97">
        <v>9</v>
      </c>
      <c r="C14" s="45">
        <v>950</v>
      </c>
      <c r="D14" s="45">
        <v>310</v>
      </c>
      <c r="E14" s="42">
        <v>310</v>
      </c>
      <c r="F14" s="42">
        <v>0</v>
      </c>
      <c r="G14" s="42">
        <v>0</v>
      </c>
      <c r="H14" s="42">
        <v>0</v>
      </c>
      <c r="I14" s="42">
        <v>0</v>
      </c>
      <c r="J14" s="97">
        <v>640</v>
      </c>
      <c r="K14" s="97">
        <v>321</v>
      </c>
      <c r="L14" s="97">
        <v>829</v>
      </c>
      <c r="M14" s="97">
        <v>167</v>
      </c>
      <c r="N14" s="97">
        <v>395</v>
      </c>
      <c r="O14" s="105"/>
    </row>
    <row r="15" s="84" customFormat="1" ht="30" customHeight="1" spans="1:15">
      <c r="A15" s="96" t="s">
        <v>28</v>
      </c>
      <c r="B15" s="97">
        <v>11</v>
      </c>
      <c r="C15" s="45">
        <v>1092.3</v>
      </c>
      <c r="D15" s="45">
        <v>388</v>
      </c>
      <c r="E15" s="42">
        <v>328</v>
      </c>
      <c r="F15" s="42">
        <v>60</v>
      </c>
      <c r="G15" s="42">
        <v>0</v>
      </c>
      <c r="H15" s="42">
        <v>0</v>
      </c>
      <c r="I15" s="42">
        <v>0</v>
      </c>
      <c r="J15" s="97">
        <v>704.3</v>
      </c>
      <c r="K15" s="108">
        <v>403</v>
      </c>
      <c r="L15" s="108">
        <v>1201</v>
      </c>
      <c r="M15" s="108">
        <v>237</v>
      </c>
      <c r="N15" s="108">
        <v>583</v>
      </c>
      <c r="O15" s="109"/>
    </row>
    <row r="16" s="84" customFormat="1" ht="30" customHeight="1" spans="1:15">
      <c r="A16" s="96" t="s">
        <v>29</v>
      </c>
      <c r="B16" s="97">
        <v>6</v>
      </c>
      <c r="C16" s="45">
        <v>1270</v>
      </c>
      <c r="D16" s="45">
        <v>530</v>
      </c>
      <c r="E16" s="42">
        <v>180</v>
      </c>
      <c r="F16" s="42">
        <v>350</v>
      </c>
      <c r="G16" s="42">
        <v>0</v>
      </c>
      <c r="H16" s="42">
        <v>0</v>
      </c>
      <c r="I16" s="42"/>
      <c r="J16" s="97">
        <v>740</v>
      </c>
      <c r="K16" s="25">
        <v>260</v>
      </c>
      <c r="L16" s="25">
        <v>686</v>
      </c>
      <c r="M16" s="25">
        <v>168</v>
      </c>
      <c r="N16" s="25">
        <v>393</v>
      </c>
      <c r="O16" s="110"/>
    </row>
    <row r="17" s="84" customFormat="1" ht="30" customHeight="1" spans="1:15">
      <c r="A17" s="96" t="s">
        <v>30</v>
      </c>
      <c r="B17" s="30">
        <v>12</v>
      </c>
      <c r="C17" s="45">
        <v>1301</v>
      </c>
      <c r="D17" s="45">
        <v>1301</v>
      </c>
      <c r="E17" s="45">
        <v>675</v>
      </c>
      <c r="F17" s="45">
        <v>616</v>
      </c>
      <c r="G17" s="45">
        <v>10</v>
      </c>
      <c r="H17" s="45">
        <v>0</v>
      </c>
      <c r="I17" s="45">
        <v>0</v>
      </c>
      <c r="J17" s="30">
        <v>0</v>
      </c>
      <c r="K17" s="30">
        <v>1217</v>
      </c>
      <c r="L17" s="30">
        <v>3393</v>
      </c>
      <c r="M17" s="30">
        <v>542</v>
      </c>
      <c r="N17" s="30">
        <v>1723</v>
      </c>
      <c r="O17" s="103"/>
    </row>
    <row r="18" s="84" customFormat="1" ht="30" customHeight="1" spans="1:15">
      <c r="A18" s="96" t="s">
        <v>31</v>
      </c>
      <c r="B18" s="97">
        <v>23</v>
      </c>
      <c r="C18" s="45">
        <v>3144</v>
      </c>
      <c r="D18" s="45">
        <v>3144</v>
      </c>
      <c r="E18" s="45">
        <v>1527</v>
      </c>
      <c r="F18" s="45">
        <v>942</v>
      </c>
      <c r="G18" s="45">
        <v>420</v>
      </c>
      <c r="H18" s="45">
        <v>255</v>
      </c>
      <c r="I18" s="45">
        <v>0</v>
      </c>
      <c r="J18" s="30">
        <v>0</v>
      </c>
      <c r="K18" s="30">
        <v>1839</v>
      </c>
      <c r="L18" s="30">
        <v>5005</v>
      </c>
      <c r="M18" s="30">
        <v>886</v>
      </c>
      <c r="N18" s="30">
        <v>2485</v>
      </c>
      <c r="O18" s="103"/>
    </row>
    <row r="19" s="84" customFormat="1" ht="30" customHeight="1" spans="1:15">
      <c r="A19" s="96" t="s">
        <v>32</v>
      </c>
      <c r="B19" s="97">
        <v>8</v>
      </c>
      <c r="C19" s="45">
        <v>2260</v>
      </c>
      <c r="D19" s="45">
        <v>2220</v>
      </c>
      <c r="E19" s="42">
        <v>0</v>
      </c>
      <c r="F19" s="42">
        <v>467</v>
      </c>
      <c r="G19" s="42">
        <v>385</v>
      </c>
      <c r="H19" s="42">
        <v>1368</v>
      </c>
      <c r="I19" s="42">
        <v>0</v>
      </c>
      <c r="J19" s="97">
        <v>40</v>
      </c>
      <c r="K19" s="97">
        <v>2525</v>
      </c>
      <c r="L19" s="97">
        <v>7352</v>
      </c>
      <c r="M19" s="25"/>
      <c r="N19" s="55"/>
      <c r="O19" s="110"/>
    </row>
    <row r="20" s="84" customFormat="1" ht="30" customHeight="1" spans="1:15">
      <c r="A20" s="96" t="s">
        <v>33</v>
      </c>
      <c r="B20" s="97">
        <v>7</v>
      </c>
      <c r="C20" s="45">
        <v>2129.66</v>
      </c>
      <c r="D20" s="45">
        <v>1779.66</v>
      </c>
      <c r="E20" s="42">
        <v>1207.2</v>
      </c>
      <c r="F20" s="42">
        <v>572.46</v>
      </c>
      <c r="G20" s="42">
        <v>0</v>
      </c>
      <c r="H20" s="42">
        <v>0</v>
      </c>
      <c r="I20" s="42">
        <v>0</v>
      </c>
      <c r="J20" s="97">
        <v>350</v>
      </c>
      <c r="K20" s="97">
        <v>24660</v>
      </c>
      <c r="L20" s="97">
        <v>49767</v>
      </c>
      <c r="M20" s="97">
        <v>10417</v>
      </c>
      <c r="N20" s="97">
        <v>9784</v>
      </c>
      <c r="O20" s="105"/>
    </row>
    <row r="21" s="84" customFormat="1" ht="30" customHeight="1" spans="1:15">
      <c r="A21" s="95" t="s">
        <v>34</v>
      </c>
      <c r="B21" s="97">
        <v>3</v>
      </c>
      <c r="C21" s="45">
        <v>750</v>
      </c>
      <c r="D21" s="45">
        <v>750</v>
      </c>
      <c r="E21" s="45">
        <v>400</v>
      </c>
      <c r="F21" s="45">
        <v>200</v>
      </c>
      <c r="G21" s="45">
        <v>0</v>
      </c>
      <c r="H21" s="45">
        <v>150</v>
      </c>
      <c r="I21" s="45">
        <v>0</v>
      </c>
      <c r="J21" s="30">
        <v>0</v>
      </c>
      <c r="K21" s="30">
        <v>3886</v>
      </c>
      <c r="L21" s="30">
        <v>9000</v>
      </c>
      <c r="M21" s="30">
        <v>2950</v>
      </c>
      <c r="N21" s="30">
        <v>4820</v>
      </c>
      <c r="O21" s="102"/>
    </row>
    <row r="22" s="84" customFormat="1" ht="30" customHeight="1" spans="1:15">
      <c r="A22" s="95" t="s">
        <v>35</v>
      </c>
      <c r="B22" s="97">
        <v>13</v>
      </c>
      <c r="C22" s="45">
        <v>830</v>
      </c>
      <c r="D22" s="45">
        <v>830</v>
      </c>
      <c r="E22" s="45">
        <v>570</v>
      </c>
      <c r="F22" s="45">
        <v>260</v>
      </c>
      <c r="G22" s="45">
        <v>0</v>
      </c>
      <c r="H22" s="45">
        <v>0</v>
      </c>
      <c r="I22" s="45">
        <v>0</v>
      </c>
      <c r="J22" s="30">
        <v>0</v>
      </c>
      <c r="K22" s="30">
        <v>2791</v>
      </c>
      <c r="L22" s="30">
        <v>9824</v>
      </c>
      <c r="M22" s="30">
        <v>2630</v>
      </c>
      <c r="N22" s="30">
        <v>8791</v>
      </c>
      <c r="O22" s="102"/>
    </row>
    <row r="23" s="84" customFormat="1" ht="30" customHeight="1" spans="1:15">
      <c r="A23" s="95" t="s">
        <v>36</v>
      </c>
      <c r="B23" s="30">
        <v>37</v>
      </c>
      <c r="C23" s="45">
        <v>3262</v>
      </c>
      <c r="D23" s="45">
        <v>3019</v>
      </c>
      <c r="E23" s="45">
        <v>2322</v>
      </c>
      <c r="F23" s="45">
        <v>697</v>
      </c>
      <c r="G23" s="45">
        <v>0</v>
      </c>
      <c r="H23" s="45">
        <v>0</v>
      </c>
      <c r="I23" s="45">
        <v>200</v>
      </c>
      <c r="J23" s="30">
        <v>43</v>
      </c>
      <c r="K23" s="30">
        <v>6453</v>
      </c>
      <c r="L23" s="30">
        <v>20132</v>
      </c>
      <c r="M23" s="30">
        <v>3138</v>
      </c>
      <c r="N23" s="30">
        <v>10205</v>
      </c>
      <c r="O23" s="102"/>
    </row>
    <row r="24" s="84" customFormat="1" ht="30" customHeight="1" spans="1:15">
      <c r="A24" s="96" t="s">
        <v>37</v>
      </c>
      <c r="B24" s="30">
        <v>12</v>
      </c>
      <c r="C24" s="45">
        <v>1093</v>
      </c>
      <c r="D24" s="45">
        <v>1091</v>
      </c>
      <c r="E24" s="45">
        <v>814</v>
      </c>
      <c r="F24" s="45">
        <v>277</v>
      </c>
      <c r="G24" s="45">
        <v>0</v>
      </c>
      <c r="H24" s="45">
        <v>0</v>
      </c>
      <c r="I24" s="45">
        <v>0</v>
      </c>
      <c r="J24" s="30">
        <v>2</v>
      </c>
      <c r="K24" s="30">
        <v>1631</v>
      </c>
      <c r="L24" s="30">
        <v>5191</v>
      </c>
      <c r="M24" s="30">
        <v>842</v>
      </c>
      <c r="N24" s="30">
        <v>2784</v>
      </c>
      <c r="O24" s="103"/>
    </row>
    <row r="25" s="84" customFormat="1" ht="30" customHeight="1" spans="1:15">
      <c r="A25" s="96" t="s">
        <v>38</v>
      </c>
      <c r="B25" s="30">
        <v>19</v>
      </c>
      <c r="C25" s="45">
        <v>1215</v>
      </c>
      <c r="D25" s="45">
        <v>1215</v>
      </c>
      <c r="E25" s="45">
        <v>1010</v>
      </c>
      <c r="F25" s="45">
        <v>205</v>
      </c>
      <c r="G25" s="45">
        <v>0</v>
      </c>
      <c r="H25" s="45">
        <v>0</v>
      </c>
      <c r="I25" s="45">
        <v>0</v>
      </c>
      <c r="J25" s="30">
        <v>0</v>
      </c>
      <c r="K25" s="30">
        <v>4146</v>
      </c>
      <c r="L25" s="30">
        <v>12867</v>
      </c>
      <c r="M25" s="30">
        <v>1953</v>
      </c>
      <c r="N25" s="30">
        <v>6318</v>
      </c>
      <c r="O25" s="103"/>
    </row>
    <row r="26" s="84" customFormat="1" ht="30" customHeight="1" spans="1:15">
      <c r="A26" s="96" t="s">
        <v>39</v>
      </c>
      <c r="B26" s="97">
        <v>6</v>
      </c>
      <c r="C26" s="45">
        <v>954</v>
      </c>
      <c r="D26" s="45">
        <v>713</v>
      </c>
      <c r="E26" s="45">
        <v>498</v>
      </c>
      <c r="F26" s="45">
        <v>215</v>
      </c>
      <c r="G26" s="45">
        <v>0</v>
      </c>
      <c r="H26" s="45">
        <v>0</v>
      </c>
      <c r="I26" s="45">
        <v>200</v>
      </c>
      <c r="J26" s="30">
        <v>41</v>
      </c>
      <c r="K26" s="30">
        <v>676</v>
      </c>
      <c r="L26" s="30">
        <v>2074</v>
      </c>
      <c r="M26" s="30">
        <v>343</v>
      </c>
      <c r="N26" s="30">
        <v>1103</v>
      </c>
      <c r="O26" s="103"/>
    </row>
    <row r="27" s="84" customFormat="1" ht="30" customHeight="1" spans="1:15">
      <c r="A27" s="95" t="s">
        <v>40</v>
      </c>
      <c r="B27" s="97">
        <v>44</v>
      </c>
      <c r="C27" s="45">
        <v>3560</v>
      </c>
      <c r="D27" s="45">
        <v>3560</v>
      </c>
      <c r="E27" s="45">
        <v>2065</v>
      </c>
      <c r="F27" s="45">
        <v>1178</v>
      </c>
      <c r="G27" s="45">
        <v>0</v>
      </c>
      <c r="H27" s="45">
        <v>317</v>
      </c>
      <c r="I27" s="45">
        <v>0</v>
      </c>
      <c r="J27" s="30">
        <v>0</v>
      </c>
      <c r="K27" s="30">
        <v>10623</v>
      </c>
      <c r="L27" s="30">
        <v>31955</v>
      </c>
      <c r="M27" s="30">
        <v>3570</v>
      </c>
      <c r="N27" s="30">
        <v>10671</v>
      </c>
      <c r="O27" s="102"/>
    </row>
    <row r="28" s="84" customFormat="1" ht="30" customHeight="1" spans="1:15">
      <c r="A28" s="95" t="s">
        <v>41</v>
      </c>
      <c r="B28" s="97">
        <v>4</v>
      </c>
      <c r="C28" s="45">
        <v>820</v>
      </c>
      <c r="D28" s="45">
        <v>820</v>
      </c>
      <c r="E28" s="45">
        <v>425</v>
      </c>
      <c r="F28" s="45">
        <v>100</v>
      </c>
      <c r="G28" s="45">
        <v>185</v>
      </c>
      <c r="H28" s="45">
        <v>110</v>
      </c>
      <c r="I28" s="45">
        <v>0</v>
      </c>
      <c r="J28" s="30">
        <v>0</v>
      </c>
      <c r="K28" s="30">
        <v>1405</v>
      </c>
      <c r="L28" s="30">
        <v>2318</v>
      </c>
      <c r="M28" s="30">
        <v>1088</v>
      </c>
      <c r="N28" s="30">
        <v>1284</v>
      </c>
      <c r="O28" s="102"/>
    </row>
  </sheetData>
  <mergeCells count="13">
    <mergeCell ref="A1:O1"/>
    <mergeCell ref="C2:J2"/>
    <mergeCell ref="K2:N2"/>
    <mergeCell ref="D3:H3"/>
    <mergeCell ref="M3:N3"/>
    <mergeCell ref="A2:A4"/>
    <mergeCell ref="B2:B4"/>
    <mergeCell ref="C3:C4"/>
    <mergeCell ref="I3:I4"/>
    <mergeCell ref="J3:J4"/>
    <mergeCell ref="K3:K4"/>
    <mergeCell ref="L3:L4"/>
    <mergeCell ref="O2:O4"/>
  </mergeCells>
  <conditionalFormatting sqref="N16">
    <cfRule type="cellIs" priority="1" stopIfTrue="1" operator="greaterThan">
      <formula>400000</formula>
    </cfRule>
  </conditionalFormatting>
  <pageMargins left="0.75" right="0.75" top="0.472222222222222" bottom="0.156944444444444" header="0.5" footer="0.236111111111111"/>
  <pageSetup paperSize="9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70"/>
  <sheetViews>
    <sheetView showZeros="0" tabSelected="1" zoomScale="70" zoomScaleNormal="70" topLeftCell="B1" workbookViewId="0">
      <pane ySplit="4" topLeftCell="A186" activePane="bottomLeft" state="frozen"/>
      <selection/>
      <selection pane="bottomLeft" activeCell="C192" sqref="C192"/>
    </sheetView>
  </sheetViews>
  <sheetFormatPr defaultColWidth="9" defaultRowHeight="13.5"/>
  <cols>
    <col min="1" max="1" width="6.13333333333333" style="21" customWidth="1"/>
    <col min="2" max="2" width="28.0916666666667" style="1" customWidth="1"/>
    <col min="3" max="3" width="42.8" style="1" customWidth="1"/>
    <col min="4" max="4" width="8.675" style="21" customWidth="1"/>
    <col min="5" max="5" width="13.675" style="21" customWidth="1"/>
    <col min="6" max="6" width="13.8833333333333" style="21" customWidth="1"/>
    <col min="7" max="7" width="14.6416666666667" style="21" customWidth="1"/>
    <col min="8" max="8" width="12.4916666666667" style="21" customWidth="1"/>
    <col min="9" max="9" width="13.0333333333333" style="21" customWidth="1"/>
    <col min="10" max="11" width="13" style="22" customWidth="1"/>
    <col min="12" max="12" width="10.1833333333333" style="22" customWidth="1"/>
    <col min="13" max="13" width="11.425" style="22" customWidth="1"/>
    <col min="14" max="14" width="10.7083333333333" style="22" customWidth="1"/>
    <col min="15" max="15" width="14.2833333333333" style="22" customWidth="1"/>
    <col min="16" max="16" width="7.775" style="22" customWidth="1"/>
    <col min="17" max="17" width="6.96666666666667" style="23" customWidth="1"/>
    <col min="18" max="18" width="14.4083333333333" style="23" customWidth="1"/>
    <col min="19" max="19" width="12.6916666666667" style="1" customWidth="1"/>
    <col min="20" max="20" width="11.1666666666667" style="1" customWidth="1"/>
    <col min="21" max="21" width="11.75" style="1" customWidth="1"/>
    <col min="22" max="16384" width="9" style="1"/>
  </cols>
  <sheetData>
    <row r="1" s="1" customFormat="1" ht="54" customHeight="1" spans="1:21">
      <c r="A1" s="24" t="s">
        <v>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="1" customFormat="1" ht="26" customHeight="1" spans="1:21">
      <c r="A2" s="25" t="s">
        <v>1</v>
      </c>
      <c r="B2" s="25" t="s">
        <v>43</v>
      </c>
      <c r="C2" s="25" t="s">
        <v>44</v>
      </c>
      <c r="D2" s="25" t="s">
        <v>45</v>
      </c>
      <c r="E2" s="25" t="s">
        <v>46</v>
      </c>
      <c r="F2" s="25"/>
      <c r="G2" s="25" t="s">
        <v>47</v>
      </c>
      <c r="H2" s="25" t="s">
        <v>48</v>
      </c>
      <c r="I2" s="25" t="s">
        <v>49</v>
      </c>
      <c r="J2" s="42" t="s">
        <v>3</v>
      </c>
      <c r="K2" s="42"/>
      <c r="L2" s="42"/>
      <c r="M2" s="42"/>
      <c r="N2" s="42"/>
      <c r="O2" s="42"/>
      <c r="P2" s="42"/>
      <c r="Q2" s="42"/>
      <c r="R2" s="42"/>
      <c r="S2" s="47" t="s">
        <v>50</v>
      </c>
      <c r="T2" s="47"/>
      <c r="U2" s="47"/>
    </row>
    <row r="3" s="1" customFormat="1" ht="25" customHeight="1" spans="1:21">
      <c r="A3" s="25"/>
      <c r="B3" s="25"/>
      <c r="C3" s="25"/>
      <c r="D3" s="25"/>
      <c r="E3" s="25" t="s">
        <v>51</v>
      </c>
      <c r="F3" s="25" t="s">
        <v>52</v>
      </c>
      <c r="G3" s="25"/>
      <c r="H3" s="25"/>
      <c r="I3" s="25"/>
      <c r="J3" s="42" t="s">
        <v>6</v>
      </c>
      <c r="K3" s="43" t="s">
        <v>53</v>
      </c>
      <c r="L3" s="43"/>
      <c r="M3" s="43"/>
      <c r="N3" s="43"/>
      <c r="O3" s="43"/>
      <c r="P3" s="44" t="s">
        <v>54</v>
      </c>
      <c r="Q3" s="43" t="s">
        <v>55</v>
      </c>
      <c r="R3" s="42" t="s">
        <v>9</v>
      </c>
      <c r="S3" s="47" t="s">
        <v>56</v>
      </c>
      <c r="T3" s="47"/>
      <c r="U3" s="47" t="s">
        <v>57</v>
      </c>
    </row>
    <row r="4" s="1" customFormat="1" ht="40.5" spans="1:21">
      <c r="A4" s="25"/>
      <c r="B4" s="25"/>
      <c r="C4" s="25"/>
      <c r="D4" s="25"/>
      <c r="E4" s="25"/>
      <c r="F4" s="25"/>
      <c r="G4" s="25"/>
      <c r="H4" s="25"/>
      <c r="I4" s="25"/>
      <c r="J4" s="42"/>
      <c r="K4" s="42" t="s">
        <v>13</v>
      </c>
      <c r="L4" s="42" t="s">
        <v>58</v>
      </c>
      <c r="M4" s="42" t="s">
        <v>59</v>
      </c>
      <c r="N4" s="42" t="s">
        <v>60</v>
      </c>
      <c r="O4" s="42" t="s">
        <v>61</v>
      </c>
      <c r="P4" s="44"/>
      <c r="Q4" s="43"/>
      <c r="R4" s="42"/>
      <c r="S4" s="47" t="s">
        <v>62</v>
      </c>
      <c r="T4" s="47" t="s">
        <v>63</v>
      </c>
      <c r="U4" s="48" t="s">
        <v>64</v>
      </c>
    </row>
    <row r="5" s="1" customFormat="1" ht="33" customHeight="1" spans="1:21">
      <c r="A5" s="26" t="s">
        <v>6</v>
      </c>
      <c r="B5" s="27"/>
      <c r="C5" s="28">
        <f>C6+C162+C166+C180+C221+C266</f>
        <v>242</v>
      </c>
      <c r="D5" s="28"/>
      <c r="E5" s="28"/>
      <c r="F5" s="28"/>
      <c r="G5" s="28"/>
      <c r="H5" s="28"/>
      <c r="I5" s="28"/>
      <c r="J5" s="45">
        <f>K5+P5+R5+Q5</f>
        <v>32560.76</v>
      </c>
      <c r="K5" s="45">
        <f>SUM(L5:O5)</f>
        <v>22635.46</v>
      </c>
      <c r="L5" s="45">
        <f>L6+L162+L166+L180+L221+L266</f>
        <v>13578</v>
      </c>
      <c r="M5" s="45">
        <f t="shared" ref="L5:V5" si="0">M6+M180+M266+M162+M166+M221</f>
        <v>5857.46</v>
      </c>
      <c r="N5" s="45">
        <f t="shared" si="0"/>
        <v>1000</v>
      </c>
      <c r="O5" s="45">
        <f t="shared" si="0"/>
        <v>2200</v>
      </c>
      <c r="P5" s="45">
        <f t="shared" si="0"/>
        <v>0</v>
      </c>
      <c r="Q5" s="45">
        <f t="shared" si="0"/>
        <v>200</v>
      </c>
      <c r="R5" s="45">
        <f t="shared" si="0"/>
        <v>9725.3</v>
      </c>
      <c r="S5" s="49"/>
      <c r="T5" s="49"/>
      <c r="U5" s="49"/>
    </row>
    <row r="6" s="2" customFormat="1" ht="34" customHeight="1" spans="1:21">
      <c r="A6" s="28" t="s">
        <v>19</v>
      </c>
      <c r="B6" s="28"/>
      <c r="C6" s="28">
        <f>C7+C108+C121+C145+C154</f>
        <v>141</v>
      </c>
      <c r="D6" s="28">
        <f>D7+D108+D154</f>
        <v>0</v>
      </c>
      <c r="E6" s="28">
        <f>E7+E108+E154</f>
        <v>0</v>
      </c>
      <c r="F6" s="28"/>
      <c r="G6" s="28"/>
      <c r="H6" s="29"/>
      <c r="I6" s="29"/>
      <c r="J6" s="45">
        <f>K6+P6+R6+Q6</f>
        <v>23338.76</v>
      </c>
      <c r="K6" s="45">
        <f>SUM(L6:O6)</f>
        <v>13656.46</v>
      </c>
      <c r="L6" s="45">
        <f>L7+L108+L121+L145+L154</f>
        <v>7796</v>
      </c>
      <c r="M6" s="45">
        <f t="shared" ref="M6:V6" si="1">M7+M108+M121+M145+M154</f>
        <v>3422.46</v>
      </c>
      <c r="N6" s="45">
        <f t="shared" si="1"/>
        <v>815</v>
      </c>
      <c r="O6" s="45">
        <f t="shared" si="1"/>
        <v>1623</v>
      </c>
      <c r="P6" s="45">
        <f t="shared" si="1"/>
        <v>0</v>
      </c>
      <c r="Q6" s="45">
        <f t="shared" si="1"/>
        <v>0</v>
      </c>
      <c r="R6" s="45">
        <f t="shared" si="1"/>
        <v>9682.3</v>
      </c>
      <c r="S6" s="47"/>
      <c r="T6" s="47"/>
      <c r="U6" s="47"/>
    </row>
    <row r="7" s="1" customFormat="1" ht="33" customHeight="1" spans="1:21">
      <c r="A7" s="28" t="s">
        <v>20</v>
      </c>
      <c r="B7" s="28"/>
      <c r="C7" s="30">
        <f>C8+C27++C47+C57+C67+C70+C79+C89+C101</f>
        <v>91</v>
      </c>
      <c r="D7" s="30">
        <f>D8+D27+D47+D57+D67+D70+D79</f>
        <v>0</v>
      </c>
      <c r="E7" s="30">
        <f>E8+E27+E47+E57+E67+E70+E79</f>
        <v>0</v>
      </c>
      <c r="F7" s="30">
        <f>F8+F27+F47+F57+F67+F70+F79</f>
        <v>0</v>
      </c>
      <c r="G7" s="30">
        <f>G8+G27+G47+G57+G67+G70+G79</f>
        <v>0</v>
      </c>
      <c r="H7" s="30"/>
      <c r="I7" s="30"/>
      <c r="J7" s="45">
        <f>K7+P7+R7+Q7</f>
        <v>14504.1</v>
      </c>
      <c r="K7" s="45">
        <f>SUM(L7:O7)</f>
        <v>5211.8</v>
      </c>
      <c r="L7" s="45">
        <f t="shared" ref="L7:R7" si="2">L8+L27+L47+L57+L67+L70+L79+L89+L101</f>
        <v>4386.8</v>
      </c>
      <c r="M7" s="45">
        <f t="shared" si="2"/>
        <v>825</v>
      </c>
      <c r="N7" s="45">
        <f t="shared" si="2"/>
        <v>0</v>
      </c>
      <c r="O7" s="45">
        <f t="shared" si="2"/>
        <v>0</v>
      </c>
      <c r="P7" s="45">
        <f t="shared" si="2"/>
        <v>0</v>
      </c>
      <c r="Q7" s="45">
        <f t="shared" si="2"/>
        <v>0</v>
      </c>
      <c r="R7" s="45">
        <f t="shared" si="2"/>
        <v>9292.3</v>
      </c>
      <c r="S7" s="49"/>
      <c r="T7" s="49"/>
      <c r="U7" s="49"/>
    </row>
    <row r="8" s="1" customFormat="1" ht="38" customHeight="1" spans="1:21">
      <c r="A8" s="28" t="s">
        <v>21</v>
      </c>
      <c r="B8" s="28"/>
      <c r="C8" s="28">
        <v>18</v>
      </c>
      <c r="D8" s="28"/>
      <c r="E8" s="28"/>
      <c r="F8" s="28"/>
      <c r="G8" s="28"/>
      <c r="H8" s="28"/>
      <c r="I8" s="28"/>
      <c r="J8" s="45">
        <f>K8+P8+R8+Q8</f>
        <v>4022.8</v>
      </c>
      <c r="K8" s="45">
        <f>SUM(L8:O8)</f>
        <v>862.8</v>
      </c>
      <c r="L8" s="45">
        <f>SUM(L9:L26)</f>
        <v>762.8</v>
      </c>
      <c r="M8" s="45">
        <f t="shared" ref="J8:V8" si="3">SUM(M9:M26)</f>
        <v>100</v>
      </c>
      <c r="N8" s="45">
        <f t="shared" si="3"/>
        <v>0</v>
      </c>
      <c r="O8" s="45">
        <f t="shared" si="3"/>
        <v>0</v>
      </c>
      <c r="P8" s="45">
        <f t="shared" si="3"/>
        <v>0</v>
      </c>
      <c r="Q8" s="45">
        <f t="shared" si="3"/>
        <v>0</v>
      </c>
      <c r="R8" s="45">
        <f t="shared" si="3"/>
        <v>3160</v>
      </c>
      <c r="S8" s="49"/>
      <c r="T8" s="49"/>
      <c r="U8" s="49"/>
    </row>
    <row r="9" s="3" customFormat="1" ht="100" customHeight="1" spans="1:21">
      <c r="A9" s="31">
        <v>1</v>
      </c>
      <c r="B9" s="32" t="s">
        <v>65</v>
      </c>
      <c r="C9" s="32" t="s">
        <v>66</v>
      </c>
      <c r="D9" s="31" t="s">
        <v>67</v>
      </c>
      <c r="E9" s="31" t="s">
        <v>68</v>
      </c>
      <c r="F9" s="31" t="s">
        <v>69</v>
      </c>
      <c r="G9" s="31" t="s">
        <v>70</v>
      </c>
      <c r="H9" s="31" t="s">
        <v>68</v>
      </c>
      <c r="I9" s="31" t="s">
        <v>68</v>
      </c>
      <c r="J9" s="42">
        <v>289.2</v>
      </c>
      <c r="K9" s="42">
        <v>43.2</v>
      </c>
      <c r="L9" s="40">
        <v>43.2</v>
      </c>
      <c r="M9" s="40"/>
      <c r="N9" s="40"/>
      <c r="O9" s="40"/>
      <c r="P9" s="40"/>
      <c r="Q9" s="40"/>
      <c r="R9" s="40">
        <v>246</v>
      </c>
      <c r="S9" s="49" t="s">
        <v>71</v>
      </c>
      <c r="T9" s="50">
        <v>1</v>
      </c>
      <c r="U9" s="49" t="s">
        <v>72</v>
      </c>
    </row>
    <row r="10" s="3" customFormat="1" ht="116" customHeight="1" spans="1:21">
      <c r="A10" s="31">
        <v>2</v>
      </c>
      <c r="B10" s="32" t="s">
        <v>73</v>
      </c>
      <c r="C10" s="32" t="s">
        <v>74</v>
      </c>
      <c r="D10" s="31" t="s">
        <v>67</v>
      </c>
      <c r="E10" s="31" t="s">
        <v>68</v>
      </c>
      <c r="F10" s="33" t="s">
        <v>75</v>
      </c>
      <c r="G10" s="31" t="s">
        <v>70</v>
      </c>
      <c r="H10" s="31" t="s">
        <v>76</v>
      </c>
      <c r="I10" s="31" t="s">
        <v>70</v>
      </c>
      <c r="J10" s="42">
        <v>200</v>
      </c>
      <c r="K10" s="42">
        <v>200</v>
      </c>
      <c r="L10" s="40">
        <v>100</v>
      </c>
      <c r="M10" s="40">
        <v>100</v>
      </c>
      <c r="N10" s="40"/>
      <c r="O10" s="40"/>
      <c r="P10" s="40"/>
      <c r="Q10" s="40"/>
      <c r="R10" s="40"/>
      <c r="S10" s="49" t="s">
        <v>71</v>
      </c>
      <c r="T10" s="51">
        <v>0.7</v>
      </c>
      <c r="U10" s="49"/>
    </row>
    <row r="11" s="3" customFormat="1" ht="100" customHeight="1" spans="1:21">
      <c r="A11" s="31">
        <v>3</v>
      </c>
      <c r="B11" s="32" t="s">
        <v>77</v>
      </c>
      <c r="C11" s="32" t="s">
        <v>78</v>
      </c>
      <c r="D11" s="31" t="s">
        <v>67</v>
      </c>
      <c r="E11" s="31" t="s">
        <v>68</v>
      </c>
      <c r="F11" s="31" t="s">
        <v>79</v>
      </c>
      <c r="G11" s="31" t="s">
        <v>70</v>
      </c>
      <c r="H11" s="32" t="s">
        <v>80</v>
      </c>
      <c r="I11" s="31" t="s">
        <v>68</v>
      </c>
      <c r="J11" s="42">
        <v>200</v>
      </c>
      <c r="K11" s="42">
        <v>60</v>
      </c>
      <c r="L11" s="40">
        <v>60</v>
      </c>
      <c r="M11" s="40"/>
      <c r="N11" s="40"/>
      <c r="O11" s="40"/>
      <c r="P11" s="40"/>
      <c r="Q11" s="40"/>
      <c r="R11" s="40">
        <v>140</v>
      </c>
      <c r="S11" s="49" t="s">
        <v>71</v>
      </c>
      <c r="T11" s="50">
        <v>1</v>
      </c>
      <c r="U11" s="49" t="s">
        <v>57</v>
      </c>
    </row>
    <row r="12" s="3" customFormat="1" ht="100" customHeight="1" spans="1:21">
      <c r="A12" s="31">
        <v>4</v>
      </c>
      <c r="B12" s="32" t="s">
        <v>81</v>
      </c>
      <c r="C12" s="32" t="s">
        <v>82</v>
      </c>
      <c r="D12" s="31" t="s">
        <v>67</v>
      </c>
      <c r="E12" s="31" t="s">
        <v>83</v>
      </c>
      <c r="F12" s="31" t="s">
        <v>84</v>
      </c>
      <c r="G12" s="31" t="s">
        <v>70</v>
      </c>
      <c r="H12" s="31" t="s">
        <v>83</v>
      </c>
      <c r="I12" s="31" t="s">
        <v>83</v>
      </c>
      <c r="J12" s="42">
        <v>172.8</v>
      </c>
      <c r="K12" s="42">
        <v>25.8</v>
      </c>
      <c r="L12" s="40">
        <v>25.8</v>
      </c>
      <c r="M12" s="40"/>
      <c r="N12" s="40"/>
      <c r="O12" s="40"/>
      <c r="P12" s="40"/>
      <c r="Q12" s="40"/>
      <c r="R12" s="40">
        <v>147</v>
      </c>
      <c r="S12" s="49" t="s">
        <v>71</v>
      </c>
      <c r="T12" s="51">
        <v>0.85</v>
      </c>
      <c r="U12" s="49"/>
    </row>
    <row r="13" s="3" customFormat="1" ht="100" customHeight="1" spans="1:21">
      <c r="A13" s="31">
        <v>5</v>
      </c>
      <c r="B13" s="32" t="s">
        <v>85</v>
      </c>
      <c r="C13" s="32" t="s">
        <v>86</v>
      </c>
      <c r="D13" s="31" t="s">
        <v>67</v>
      </c>
      <c r="E13" s="31" t="s">
        <v>87</v>
      </c>
      <c r="F13" s="31" t="s">
        <v>88</v>
      </c>
      <c r="G13" s="31" t="s">
        <v>70</v>
      </c>
      <c r="H13" s="31" t="s">
        <v>87</v>
      </c>
      <c r="I13" s="31" t="s">
        <v>87</v>
      </c>
      <c r="J13" s="42">
        <v>349.2</v>
      </c>
      <c r="K13" s="42">
        <v>52.2</v>
      </c>
      <c r="L13" s="40">
        <v>52.2</v>
      </c>
      <c r="M13" s="40"/>
      <c r="N13" s="40"/>
      <c r="O13" s="40"/>
      <c r="P13" s="40"/>
      <c r="Q13" s="40"/>
      <c r="R13" s="40">
        <v>297</v>
      </c>
      <c r="S13" s="49" t="s">
        <v>71</v>
      </c>
      <c r="T13" s="50">
        <v>1</v>
      </c>
      <c r="U13" s="49" t="s">
        <v>57</v>
      </c>
    </row>
    <row r="14" s="3" customFormat="1" ht="100" customHeight="1" spans="1:21">
      <c r="A14" s="31">
        <v>6</v>
      </c>
      <c r="B14" s="32" t="s">
        <v>89</v>
      </c>
      <c r="C14" s="32" t="s">
        <v>90</v>
      </c>
      <c r="D14" s="31" t="s">
        <v>67</v>
      </c>
      <c r="E14" s="31" t="s">
        <v>87</v>
      </c>
      <c r="F14" s="31" t="s">
        <v>91</v>
      </c>
      <c r="G14" s="31" t="s">
        <v>70</v>
      </c>
      <c r="H14" s="31" t="s">
        <v>92</v>
      </c>
      <c r="I14" s="31" t="s">
        <v>87</v>
      </c>
      <c r="J14" s="42">
        <v>65</v>
      </c>
      <c r="K14" s="42">
        <v>25</v>
      </c>
      <c r="L14" s="40">
        <v>25</v>
      </c>
      <c r="M14" s="40"/>
      <c r="N14" s="40"/>
      <c r="O14" s="40"/>
      <c r="P14" s="40"/>
      <c r="Q14" s="40"/>
      <c r="R14" s="40">
        <v>40</v>
      </c>
      <c r="S14" s="49" t="s">
        <v>71</v>
      </c>
      <c r="T14" s="50">
        <v>1</v>
      </c>
      <c r="U14" s="49" t="s">
        <v>57</v>
      </c>
    </row>
    <row r="15" s="3" customFormat="1" ht="100" customHeight="1" spans="1:21">
      <c r="A15" s="31">
        <v>7</v>
      </c>
      <c r="B15" s="34" t="s">
        <v>93</v>
      </c>
      <c r="C15" s="32" t="s">
        <v>86</v>
      </c>
      <c r="D15" s="31" t="s">
        <v>67</v>
      </c>
      <c r="E15" s="31" t="s">
        <v>94</v>
      </c>
      <c r="F15" s="31" t="s">
        <v>95</v>
      </c>
      <c r="G15" s="31" t="s">
        <v>70</v>
      </c>
      <c r="H15" s="31" t="s">
        <v>94</v>
      </c>
      <c r="I15" s="31" t="s">
        <v>94</v>
      </c>
      <c r="J15" s="42">
        <v>349.2</v>
      </c>
      <c r="K15" s="42">
        <v>52.2</v>
      </c>
      <c r="L15" s="40">
        <v>52.2</v>
      </c>
      <c r="M15" s="40"/>
      <c r="N15" s="40"/>
      <c r="O15" s="40"/>
      <c r="P15" s="40"/>
      <c r="Q15" s="40"/>
      <c r="R15" s="40">
        <v>297</v>
      </c>
      <c r="S15" s="49" t="s">
        <v>71</v>
      </c>
      <c r="T15" s="50">
        <v>1</v>
      </c>
      <c r="U15" s="49" t="s">
        <v>72</v>
      </c>
    </row>
    <row r="16" s="3" customFormat="1" ht="100" customHeight="1" spans="1:21">
      <c r="A16" s="31">
        <v>8</v>
      </c>
      <c r="B16" s="32" t="s">
        <v>96</v>
      </c>
      <c r="C16" s="32" t="s">
        <v>97</v>
      </c>
      <c r="D16" s="31" t="s">
        <v>67</v>
      </c>
      <c r="E16" s="31" t="s">
        <v>98</v>
      </c>
      <c r="F16" s="31" t="s">
        <v>99</v>
      </c>
      <c r="G16" s="31" t="s">
        <v>70</v>
      </c>
      <c r="H16" s="31" t="s">
        <v>98</v>
      </c>
      <c r="I16" s="31" t="s">
        <v>98</v>
      </c>
      <c r="J16" s="42">
        <v>200</v>
      </c>
      <c r="K16" s="42">
        <v>30</v>
      </c>
      <c r="L16" s="40">
        <v>30</v>
      </c>
      <c r="M16" s="40"/>
      <c r="N16" s="40"/>
      <c r="O16" s="40"/>
      <c r="P16" s="40"/>
      <c r="Q16" s="40"/>
      <c r="R16" s="40">
        <v>170</v>
      </c>
      <c r="S16" s="49" t="s">
        <v>71</v>
      </c>
      <c r="T16" s="50">
        <v>1</v>
      </c>
      <c r="U16" s="49" t="s">
        <v>100</v>
      </c>
    </row>
    <row r="17" s="3" customFormat="1" ht="100" customHeight="1" spans="1:21">
      <c r="A17" s="31">
        <v>9</v>
      </c>
      <c r="B17" s="32" t="s">
        <v>101</v>
      </c>
      <c r="C17" s="32" t="s">
        <v>102</v>
      </c>
      <c r="D17" s="31" t="s">
        <v>67</v>
      </c>
      <c r="E17" s="31" t="s">
        <v>103</v>
      </c>
      <c r="F17" s="31" t="s">
        <v>104</v>
      </c>
      <c r="G17" s="31" t="s">
        <v>70</v>
      </c>
      <c r="H17" s="31" t="s">
        <v>103</v>
      </c>
      <c r="I17" s="31" t="s">
        <v>103</v>
      </c>
      <c r="J17" s="42">
        <v>250.8</v>
      </c>
      <c r="K17" s="42">
        <v>37.8</v>
      </c>
      <c r="L17" s="40">
        <v>37.8</v>
      </c>
      <c r="M17" s="40"/>
      <c r="N17" s="40"/>
      <c r="O17" s="40"/>
      <c r="P17" s="40"/>
      <c r="Q17" s="40"/>
      <c r="R17" s="40">
        <v>213</v>
      </c>
      <c r="S17" s="49" t="s">
        <v>71</v>
      </c>
      <c r="T17" s="50">
        <v>1</v>
      </c>
      <c r="U17" s="49" t="s">
        <v>105</v>
      </c>
    </row>
    <row r="18" s="3" customFormat="1" ht="100" customHeight="1" spans="1:21">
      <c r="A18" s="31">
        <v>10</v>
      </c>
      <c r="B18" s="34" t="s">
        <v>106</v>
      </c>
      <c r="C18" s="32" t="s">
        <v>90</v>
      </c>
      <c r="D18" s="31" t="s">
        <v>67</v>
      </c>
      <c r="E18" s="31" t="s">
        <v>107</v>
      </c>
      <c r="F18" s="31" t="s">
        <v>108</v>
      </c>
      <c r="G18" s="31" t="s">
        <v>70</v>
      </c>
      <c r="H18" s="31" t="s">
        <v>109</v>
      </c>
      <c r="I18" s="31" t="s">
        <v>107</v>
      </c>
      <c r="J18" s="42">
        <v>65</v>
      </c>
      <c r="K18" s="42">
        <v>25</v>
      </c>
      <c r="L18" s="40">
        <v>25</v>
      </c>
      <c r="M18" s="40"/>
      <c r="N18" s="40"/>
      <c r="O18" s="40"/>
      <c r="P18" s="40"/>
      <c r="Q18" s="40"/>
      <c r="R18" s="40">
        <v>40</v>
      </c>
      <c r="S18" s="49" t="s">
        <v>71</v>
      </c>
      <c r="T18" s="50">
        <v>1</v>
      </c>
      <c r="U18" s="49" t="s">
        <v>64</v>
      </c>
    </row>
    <row r="19" s="3" customFormat="1" ht="100" customHeight="1" spans="1:21">
      <c r="A19" s="31">
        <v>11</v>
      </c>
      <c r="B19" s="32" t="s">
        <v>110</v>
      </c>
      <c r="C19" s="32" t="s">
        <v>111</v>
      </c>
      <c r="D19" s="31" t="s">
        <v>67</v>
      </c>
      <c r="E19" s="31" t="s">
        <v>112</v>
      </c>
      <c r="F19" s="31" t="s">
        <v>113</v>
      </c>
      <c r="G19" s="31" t="s">
        <v>70</v>
      </c>
      <c r="H19" s="31" t="s">
        <v>112</v>
      </c>
      <c r="I19" s="31" t="s">
        <v>112</v>
      </c>
      <c r="J19" s="42">
        <v>292.8</v>
      </c>
      <c r="K19" s="42">
        <v>43.8</v>
      </c>
      <c r="L19" s="40">
        <v>43.8</v>
      </c>
      <c r="M19" s="40"/>
      <c r="N19" s="40"/>
      <c r="O19" s="40"/>
      <c r="P19" s="40"/>
      <c r="Q19" s="40"/>
      <c r="R19" s="40">
        <v>249</v>
      </c>
      <c r="S19" s="49" t="s">
        <v>71</v>
      </c>
      <c r="T19" s="50">
        <v>1</v>
      </c>
      <c r="U19" s="49" t="s">
        <v>100</v>
      </c>
    </row>
    <row r="20" s="3" customFormat="1" ht="100" customHeight="1" spans="1:21">
      <c r="A20" s="31">
        <v>12</v>
      </c>
      <c r="B20" s="32" t="s">
        <v>114</v>
      </c>
      <c r="C20" s="32" t="s">
        <v>115</v>
      </c>
      <c r="D20" s="31" t="s">
        <v>67</v>
      </c>
      <c r="E20" s="31" t="s">
        <v>116</v>
      </c>
      <c r="F20" s="31" t="s">
        <v>117</v>
      </c>
      <c r="G20" s="31" t="s">
        <v>70</v>
      </c>
      <c r="H20" s="31" t="s">
        <v>116</v>
      </c>
      <c r="I20" s="31" t="s">
        <v>116</v>
      </c>
      <c r="J20" s="42">
        <v>441</v>
      </c>
      <c r="K20" s="42">
        <v>66</v>
      </c>
      <c r="L20" s="40">
        <v>66</v>
      </c>
      <c r="M20" s="40"/>
      <c r="N20" s="40"/>
      <c r="O20" s="40"/>
      <c r="P20" s="40"/>
      <c r="Q20" s="40"/>
      <c r="R20" s="40">
        <v>375</v>
      </c>
      <c r="S20" s="49" t="s">
        <v>71</v>
      </c>
      <c r="T20" s="50">
        <v>1</v>
      </c>
      <c r="U20" s="49" t="s">
        <v>100</v>
      </c>
    </row>
    <row r="21" s="3" customFormat="1" ht="100" customHeight="1" spans="1:21">
      <c r="A21" s="31">
        <v>13</v>
      </c>
      <c r="B21" s="34" t="s">
        <v>118</v>
      </c>
      <c r="C21" s="32" t="s">
        <v>90</v>
      </c>
      <c r="D21" s="31" t="s">
        <v>67</v>
      </c>
      <c r="E21" s="31" t="s">
        <v>116</v>
      </c>
      <c r="F21" s="31" t="s">
        <v>119</v>
      </c>
      <c r="G21" s="31" t="s">
        <v>70</v>
      </c>
      <c r="H21" s="31" t="s">
        <v>116</v>
      </c>
      <c r="I21" s="31" t="s">
        <v>116</v>
      </c>
      <c r="J21" s="42">
        <v>65</v>
      </c>
      <c r="K21" s="42">
        <v>25</v>
      </c>
      <c r="L21" s="40">
        <v>25</v>
      </c>
      <c r="M21" s="40"/>
      <c r="N21" s="40"/>
      <c r="O21" s="40"/>
      <c r="P21" s="40"/>
      <c r="Q21" s="40"/>
      <c r="R21" s="40">
        <v>40</v>
      </c>
      <c r="S21" s="49" t="s">
        <v>71</v>
      </c>
      <c r="T21" s="50">
        <v>1</v>
      </c>
      <c r="U21" s="49" t="s">
        <v>57</v>
      </c>
    </row>
    <row r="22" s="3" customFormat="1" ht="100" customHeight="1" spans="1:21">
      <c r="A22" s="31">
        <v>14</v>
      </c>
      <c r="B22" s="32" t="s">
        <v>120</v>
      </c>
      <c r="C22" s="32" t="s">
        <v>121</v>
      </c>
      <c r="D22" s="31" t="s">
        <v>67</v>
      </c>
      <c r="E22" s="31" t="s">
        <v>122</v>
      </c>
      <c r="F22" s="31" t="s">
        <v>123</v>
      </c>
      <c r="G22" s="31" t="s">
        <v>70</v>
      </c>
      <c r="H22" s="31" t="s">
        <v>122</v>
      </c>
      <c r="I22" s="31" t="s">
        <v>122</v>
      </c>
      <c r="J22" s="42">
        <v>121</v>
      </c>
      <c r="K22" s="42">
        <v>18</v>
      </c>
      <c r="L22" s="40">
        <v>18</v>
      </c>
      <c r="M22" s="40"/>
      <c r="N22" s="40"/>
      <c r="O22" s="40"/>
      <c r="P22" s="40"/>
      <c r="Q22" s="40"/>
      <c r="R22" s="40">
        <v>103</v>
      </c>
      <c r="S22" s="49" t="s">
        <v>71</v>
      </c>
      <c r="T22" s="50">
        <v>1</v>
      </c>
      <c r="U22" s="49" t="s">
        <v>72</v>
      </c>
    </row>
    <row r="23" s="3" customFormat="1" ht="100" customHeight="1" spans="1:21">
      <c r="A23" s="31">
        <v>15</v>
      </c>
      <c r="B23" s="34" t="s">
        <v>124</v>
      </c>
      <c r="C23" s="32" t="s">
        <v>102</v>
      </c>
      <c r="D23" s="31" t="s">
        <v>67</v>
      </c>
      <c r="E23" s="31" t="s">
        <v>125</v>
      </c>
      <c r="F23" s="31" t="s">
        <v>126</v>
      </c>
      <c r="G23" s="31" t="s">
        <v>70</v>
      </c>
      <c r="H23" s="31" t="s">
        <v>125</v>
      </c>
      <c r="I23" s="31" t="s">
        <v>125</v>
      </c>
      <c r="J23" s="42">
        <v>252.8</v>
      </c>
      <c r="K23" s="42">
        <v>37.8</v>
      </c>
      <c r="L23" s="40">
        <v>37.8</v>
      </c>
      <c r="M23" s="40"/>
      <c r="N23" s="40"/>
      <c r="O23" s="40"/>
      <c r="P23" s="40"/>
      <c r="Q23" s="40"/>
      <c r="R23" s="40">
        <v>215</v>
      </c>
      <c r="S23" s="49" t="s">
        <v>71</v>
      </c>
      <c r="T23" s="51">
        <v>0.9</v>
      </c>
      <c r="U23" s="49"/>
    </row>
    <row r="24" s="3" customFormat="1" ht="100" customHeight="1" spans="1:21">
      <c r="A24" s="31">
        <v>16</v>
      </c>
      <c r="B24" s="34" t="s">
        <v>127</v>
      </c>
      <c r="C24" s="32" t="s">
        <v>90</v>
      </c>
      <c r="D24" s="31" t="s">
        <v>67</v>
      </c>
      <c r="E24" s="31" t="s">
        <v>125</v>
      </c>
      <c r="F24" s="31" t="s">
        <v>128</v>
      </c>
      <c r="G24" s="31" t="s">
        <v>70</v>
      </c>
      <c r="H24" s="33" t="s">
        <v>125</v>
      </c>
      <c r="I24" s="31" t="s">
        <v>125</v>
      </c>
      <c r="J24" s="42">
        <v>65</v>
      </c>
      <c r="K24" s="42">
        <v>25</v>
      </c>
      <c r="L24" s="40">
        <v>25</v>
      </c>
      <c r="M24" s="40"/>
      <c r="N24" s="40"/>
      <c r="O24" s="40"/>
      <c r="P24" s="40"/>
      <c r="Q24" s="40"/>
      <c r="R24" s="40">
        <v>40</v>
      </c>
      <c r="S24" s="49" t="s">
        <v>71</v>
      </c>
      <c r="T24" s="51">
        <v>1</v>
      </c>
      <c r="U24" s="49" t="s">
        <v>57</v>
      </c>
    </row>
    <row r="25" s="3" customFormat="1" ht="100" customHeight="1" spans="1:21">
      <c r="A25" s="31">
        <v>17</v>
      </c>
      <c r="B25" s="32" t="s">
        <v>129</v>
      </c>
      <c r="C25" s="32" t="s">
        <v>130</v>
      </c>
      <c r="D25" s="31" t="s">
        <v>67</v>
      </c>
      <c r="E25" s="31" t="s">
        <v>131</v>
      </c>
      <c r="F25" s="31" t="s">
        <v>132</v>
      </c>
      <c r="G25" s="31" t="s">
        <v>70</v>
      </c>
      <c r="H25" s="31" t="s">
        <v>131</v>
      </c>
      <c r="I25" s="31" t="s">
        <v>131</v>
      </c>
      <c r="J25" s="42">
        <v>390.2</v>
      </c>
      <c r="K25" s="42">
        <v>58.2</v>
      </c>
      <c r="L25" s="40">
        <v>58.2</v>
      </c>
      <c r="M25" s="40"/>
      <c r="N25" s="40"/>
      <c r="O25" s="40"/>
      <c r="P25" s="40"/>
      <c r="Q25" s="40"/>
      <c r="R25" s="40">
        <v>332</v>
      </c>
      <c r="S25" s="49" t="s">
        <v>71</v>
      </c>
      <c r="T25" s="50">
        <v>1</v>
      </c>
      <c r="U25" s="49" t="s">
        <v>57</v>
      </c>
    </row>
    <row r="26" s="3" customFormat="1" ht="100" customHeight="1" spans="1:21">
      <c r="A26" s="31">
        <v>18</v>
      </c>
      <c r="B26" s="34" t="s">
        <v>133</v>
      </c>
      <c r="C26" s="32" t="s">
        <v>102</v>
      </c>
      <c r="D26" s="31" t="s">
        <v>67</v>
      </c>
      <c r="E26" s="31" t="s">
        <v>107</v>
      </c>
      <c r="F26" s="31" t="s">
        <v>134</v>
      </c>
      <c r="G26" s="31" t="s">
        <v>70</v>
      </c>
      <c r="H26" s="31" t="s">
        <v>107</v>
      </c>
      <c r="I26" s="31" t="s">
        <v>107</v>
      </c>
      <c r="J26" s="42">
        <v>253.8</v>
      </c>
      <c r="K26" s="42">
        <v>37.8</v>
      </c>
      <c r="L26" s="40">
        <v>37.8</v>
      </c>
      <c r="M26" s="40"/>
      <c r="N26" s="40"/>
      <c r="O26" s="40"/>
      <c r="P26" s="40"/>
      <c r="Q26" s="40"/>
      <c r="R26" s="40">
        <v>216</v>
      </c>
      <c r="S26" s="49" t="s">
        <v>71</v>
      </c>
      <c r="T26" s="50">
        <v>1</v>
      </c>
      <c r="U26" s="49" t="s">
        <v>100</v>
      </c>
    </row>
    <row r="27" s="3" customFormat="1" ht="100" customHeight="1" spans="1:21">
      <c r="A27" s="28" t="s">
        <v>22</v>
      </c>
      <c r="B27" s="28"/>
      <c r="C27" s="28">
        <v>19</v>
      </c>
      <c r="D27" s="35"/>
      <c r="E27" s="35"/>
      <c r="F27" s="35"/>
      <c r="G27" s="35"/>
      <c r="H27" s="35"/>
      <c r="I27" s="35"/>
      <c r="J27" s="45">
        <f>K27+P27+R27+Q27</f>
        <v>1901</v>
      </c>
      <c r="K27" s="45">
        <f>SUM(L27:O27)</f>
        <v>821</v>
      </c>
      <c r="L27" s="45">
        <f t="shared" ref="L27:V27" si="4">SUM(L28:L46)</f>
        <v>776</v>
      </c>
      <c r="M27" s="45">
        <f t="shared" si="4"/>
        <v>45</v>
      </c>
      <c r="N27" s="45">
        <f t="shared" si="4"/>
        <v>0</v>
      </c>
      <c r="O27" s="45">
        <f t="shared" si="4"/>
        <v>0</v>
      </c>
      <c r="P27" s="45">
        <f t="shared" si="4"/>
        <v>0</v>
      </c>
      <c r="Q27" s="45">
        <f t="shared" si="4"/>
        <v>0</v>
      </c>
      <c r="R27" s="45">
        <f t="shared" si="4"/>
        <v>1080</v>
      </c>
      <c r="S27" s="49"/>
      <c r="T27" s="50"/>
      <c r="U27" s="49"/>
    </row>
    <row r="28" s="4" customFormat="1" ht="152" customHeight="1" spans="1:21">
      <c r="A28" s="31">
        <v>1</v>
      </c>
      <c r="B28" s="34" t="s">
        <v>135</v>
      </c>
      <c r="C28" s="32" t="s">
        <v>136</v>
      </c>
      <c r="D28" s="31" t="s">
        <v>67</v>
      </c>
      <c r="E28" s="31" t="s">
        <v>137</v>
      </c>
      <c r="F28" s="31" t="s">
        <v>138</v>
      </c>
      <c r="G28" s="31" t="s">
        <v>70</v>
      </c>
      <c r="H28" s="31" t="s">
        <v>139</v>
      </c>
      <c r="I28" s="31" t="s">
        <v>70</v>
      </c>
      <c r="J28" s="42">
        <v>70</v>
      </c>
      <c r="K28" s="42">
        <v>70</v>
      </c>
      <c r="L28" s="40">
        <v>70</v>
      </c>
      <c r="M28" s="40"/>
      <c r="N28" s="40"/>
      <c r="O28" s="40"/>
      <c r="P28" s="40"/>
      <c r="Q28" s="40"/>
      <c r="R28" s="40"/>
      <c r="S28" s="49" t="s">
        <v>71</v>
      </c>
      <c r="T28" s="51">
        <v>0.5</v>
      </c>
      <c r="U28" s="49"/>
    </row>
    <row r="29" s="4" customFormat="1" ht="100" customHeight="1" spans="1:21">
      <c r="A29" s="31">
        <v>2</v>
      </c>
      <c r="B29" s="34" t="s">
        <v>140</v>
      </c>
      <c r="C29" s="32" t="s">
        <v>141</v>
      </c>
      <c r="D29" s="31" t="s">
        <v>67</v>
      </c>
      <c r="E29" s="31" t="s">
        <v>142</v>
      </c>
      <c r="F29" s="31" t="s">
        <v>143</v>
      </c>
      <c r="G29" s="31" t="s">
        <v>70</v>
      </c>
      <c r="H29" s="31" t="s">
        <v>139</v>
      </c>
      <c r="I29" s="31" t="s">
        <v>70</v>
      </c>
      <c r="J29" s="42">
        <v>210</v>
      </c>
      <c r="K29" s="42">
        <v>210</v>
      </c>
      <c r="L29" s="40">
        <v>210</v>
      </c>
      <c r="M29" s="40"/>
      <c r="N29" s="40"/>
      <c r="O29" s="40"/>
      <c r="P29" s="40"/>
      <c r="Q29" s="40"/>
      <c r="R29" s="40"/>
      <c r="S29" s="49" t="s">
        <v>71</v>
      </c>
      <c r="T29" s="51">
        <v>0.9524</v>
      </c>
      <c r="U29" s="49"/>
    </row>
    <row r="30" s="4" customFormat="1" ht="100" customHeight="1" spans="1:21">
      <c r="A30" s="31">
        <v>3</v>
      </c>
      <c r="B30" s="34" t="s">
        <v>144</v>
      </c>
      <c r="C30" s="32" t="s">
        <v>145</v>
      </c>
      <c r="D30" s="31" t="s">
        <v>67</v>
      </c>
      <c r="E30" s="31" t="s">
        <v>112</v>
      </c>
      <c r="F30" s="31" t="s">
        <v>146</v>
      </c>
      <c r="G30" s="31" t="s">
        <v>70</v>
      </c>
      <c r="H30" s="31" t="s">
        <v>147</v>
      </c>
      <c r="I30" s="31" t="s">
        <v>112</v>
      </c>
      <c r="J30" s="42">
        <v>190</v>
      </c>
      <c r="K30" s="42">
        <v>45</v>
      </c>
      <c r="L30" s="40"/>
      <c r="M30" s="40">
        <v>45</v>
      </c>
      <c r="N30" s="40"/>
      <c r="O30" s="40"/>
      <c r="P30" s="40"/>
      <c r="Q30" s="40"/>
      <c r="R30" s="40">
        <v>145</v>
      </c>
      <c r="S30" s="49" t="s">
        <v>71</v>
      </c>
      <c r="T30" s="50">
        <v>1</v>
      </c>
      <c r="U30" s="49" t="s">
        <v>64</v>
      </c>
    </row>
    <row r="31" s="4" customFormat="1" ht="100" customHeight="1" spans="1:21">
      <c r="A31" s="31">
        <v>4</v>
      </c>
      <c r="B31" s="32" t="s">
        <v>148</v>
      </c>
      <c r="C31" s="32" t="s">
        <v>149</v>
      </c>
      <c r="D31" s="31" t="s">
        <v>67</v>
      </c>
      <c r="E31" s="31" t="s">
        <v>112</v>
      </c>
      <c r="F31" s="31" t="s">
        <v>150</v>
      </c>
      <c r="G31" s="31" t="s">
        <v>70</v>
      </c>
      <c r="H31" s="31" t="s">
        <v>151</v>
      </c>
      <c r="I31" s="31" t="s">
        <v>112</v>
      </c>
      <c r="J31" s="42">
        <v>70</v>
      </c>
      <c r="K31" s="42">
        <v>20</v>
      </c>
      <c r="L31" s="40">
        <v>20</v>
      </c>
      <c r="M31" s="40"/>
      <c r="N31" s="40"/>
      <c r="O31" s="40"/>
      <c r="P31" s="40"/>
      <c r="Q31" s="40"/>
      <c r="R31" s="40">
        <v>50</v>
      </c>
      <c r="S31" s="49" t="s">
        <v>71</v>
      </c>
      <c r="T31" s="50">
        <v>1</v>
      </c>
      <c r="U31" s="49" t="s">
        <v>64</v>
      </c>
    </row>
    <row r="32" s="4" customFormat="1" ht="100" customHeight="1" spans="1:21">
      <c r="A32" s="31">
        <v>5</v>
      </c>
      <c r="B32" s="34" t="s">
        <v>152</v>
      </c>
      <c r="C32" s="32" t="s">
        <v>153</v>
      </c>
      <c r="D32" s="31" t="s">
        <v>67</v>
      </c>
      <c r="E32" s="31" t="s">
        <v>107</v>
      </c>
      <c r="F32" s="31" t="s">
        <v>108</v>
      </c>
      <c r="G32" s="31" t="s">
        <v>70</v>
      </c>
      <c r="H32" s="31" t="s">
        <v>154</v>
      </c>
      <c r="I32" s="31" t="s">
        <v>107</v>
      </c>
      <c r="J32" s="42">
        <v>145</v>
      </c>
      <c r="K32" s="42">
        <v>45</v>
      </c>
      <c r="L32" s="40">
        <v>45</v>
      </c>
      <c r="M32" s="40"/>
      <c r="N32" s="40"/>
      <c r="O32" s="40"/>
      <c r="P32" s="40"/>
      <c r="Q32" s="40"/>
      <c r="R32" s="40">
        <v>100</v>
      </c>
      <c r="S32" s="49" t="s">
        <v>71</v>
      </c>
      <c r="T32" s="50">
        <v>0.9</v>
      </c>
      <c r="U32" s="49"/>
    </row>
    <row r="33" s="4" customFormat="1" ht="121" customHeight="1" spans="1:21">
      <c r="A33" s="31">
        <v>6</v>
      </c>
      <c r="B33" s="34" t="s">
        <v>155</v>
      </c>
      <c r="C33" s="32" t="s">
        <v>156</v>
      </c>
      <c r="D33" s="31" t="s">
        <v>67</v>
      </c>
      <c r="E33" s="31" t="s">
        <v>107</v>
      </c>
      <c r="F33" s="31" t="s">
        <v>157</v>
      </c>
      <c r="G33" s="31" t="s">
        <v>70</v>
      </c>
      <c r="H33" s="31" t="s">
        <v>158</v>
      </c>
      <c r="I33" s="31" t="s">
        <v>107</v>
      </c>
      <c r="J33" s="42">
        <v>155</v>
      </c>
      <c r="K33" s="42">
        <v>45</v>
      </c>
      <c r="L33" s="40">
        <v>45</v>
      </c>
      <c r="M33" s="40"/>
      <c r="N33" s="40"/>
      <c r="O33" s="40"/>
      <c r="P33" s="40"/>
      <c r="Q33" s="40"/>
      <c r="R33" s="40">
        <v>110</v>
      </c>
      <c r="S33" s="49" t="s">
        <v>71</v>
      </c>
      <c r="T33" s="50">
        <v>1</v>
      </c>
      <c r="U33" s="49" t="s">
        <v>100</v>
      </c>
    </row>
    <row r="34" s="4" customFormat="1" ht="100" customHeight="1" spans="1:21">
      <c r="A34" s="31">
        <v>7</v>
      </c>
      <c r="B34" s="34" t="s">
        <v>159</v>
      </c>
      <c r="C34" s="32" t="s">
        <v>160</v>
      </c>
      <c r="D34" s="31" t="s">
        <v>67</v>
      </c>
      <c r="E34" s="31" t="s">
        <v>68</v>
      </c>
      <c r="F34" s="31" t="s">
        <v>161</v>
      </c>
      <c r="G34" s="31" t="s">
        <v>70</v>
      </c>
      <c r="H34" s="31" t="s">
        <v>162</v>
      </c>
      <c r="I34" s="31" t="s">
        <v>68</v>
      </c>
      <c r="J34" s="42">
        <v>70</v>
      </c>
      <c r="K34" s="42">
        <v>20</v>
      </c>
      <c r="L34" s="40">
        <v>20</v>
      </c>
      <c r="M34" s="40"/>
      <c r="N34" s="40"/>
      <c r="O34" s="40"/>
      <c r="P34" s="40"/>
      <c r="Q34" s="40"/>
      <c r="R34" s="40">
        <v>50</v>
      </c>
      <c r="S34" s="49" t="s">
        <v>71</v>
      </c>
      <c r="T34" s="50">
        <v>1</v>
      </c>
      <c r="U34" s="49" t="s">
        <v>57</v>
      </c>
    </row>
    <row r="35" s="4" customFormat="1" ht="100" customHeight="1" spans="1:21">
      <c r="A35" s="31">
        <v>8</v>
      </c>
      <c r="B35" s="34" t="s">
        <v>163</v>
      </c>
      <c r="C35" s="34" t="s">
        <v>164</v>
      </c>
      <c r="D35" s="31" t="s">
        <v>67</v>
      </c>
      <c r="E35" s="31" t="s">
        <v>165</v>
      </c>
      <c r="F35" s="31" t="s">
        <v>166</v>
      </c>
      <c r="G35" s="31" t="s">
        <v>70</v>
      </c>
      <c r="H35" s="31" t="s">
        <v>167</v>
      </c>
      <c r="I35" s="31" t="s">
        <v>116</v>
      </c>
      <c r="J35" s="42">
        <v>90</v>
      </c>
      <c r="K35" s="42">
        <v>30</v>
      </c>
      <c r="L35" s="40">
        <v>30</v>
      </c>
      <c r="M35" s="40"/>
      <c r="N35" s="40"/>
      <c r="O35" s="40"/>
      <c r="P35" s="40"/>
      <c r="Q35" s="40"/>
      <c r="R35" s="40">
        <v>60</v>
      </c>
      <c r="S35" s="49" t="s">
        <v>71</v>
      </c>
      <c r="T35" s="50">
        <v>1</v>
      </c>
      <c r="U35" s="49" t="s">
        <v>57</v>
      </c>
    </row>
    <row r="36" s="4" customFormat="1" ht="100" customHeight="1" spans="1:21">
      <c r="A36" s="31">
        <v>9</v>
      </c>
      <c r="B36" s="34" t="s">
        <v>168</v>
      </c>
      <c r="C36" s="32" t="s">
        <v>169</v>
      </c>
      <c r="D36" s="31" t="s">
        <v>67</v>
      </c>
      <c r="E36" s="31" t="s">
        <v>116</v>
      </c>
      <c r="F36" s="31" t="s">
        <v>170</v>
      </c>
      <c r="G36" s="31" t="s">
        <v>70</v>
      </c>
      <c r="H36" s="31" t="s">
        <v>171</v>
      </c>
      <c r="I36" s="31" t="s">
        <v>116</v>
      </c>
      <c r="J36" s="42">
        <v>120</v>
      </c>
      <c r="K36" s="42">
        <v>40</v>
      </c>
      <c r="L36" s="40">
        <v>40</v>
      </c>
      <c r="M36" s="40"/>
      <c r="N36" s="40"/>
      <c r="O36" s="40"/>
      <c r="P36" s="40"/>
      <c r="Q36" s="40"/>
      <c r="R36" s="40">
        <v>80</v>
      </c>
      <c r="S36" s="49" t="s">
        <v>71</v>
      </c>
      <c r="T36" s="50">
        <v>1</v>
      </c>
      <c r="U36" s="49" t="s">
        <v>57</v>
      </c>
    </row>
    <row r="37" s="4" customFormat="1" ht="100" customHeight="1" spans="1:21">
      <c r="A37" s="31">
        <v>10</v>
      </c>
      <c r="B37" s="32" t="s">
        <v>172</v>
      </c>
      <c r="C37" s="36" t="s">
        <v>173</v>
      </c>
      <c r="D37" s="31" t="s">
        <v>67</v>
      </c>
      <c r="E37" s="31" t="s">
        <v>98</v>
      </c>
      <c r="F37" s="31" t="s">
        <v>174</v>
      </c>
      <c r="G37" s="31" t="s">
        <v>70</v>
      </c>
      <c r="H37" s="31" t="s">
        <v>175</v>
      </c>
      <c r="I37" s="31" t="s">
        <v>98</v>
      </c>
      <c r="J37" s="42">
        <v>100</v>
      </c>
      <c r="K37" s="42">
        <v>30</v>
      </c>
      <c r="L37" s="40">
        <v>30</v>
      </c>
      <c r="M37" s="40"/>
      <c r="N37" s="40"/>
      <c r="O37" s="40"/>
      <c r="P37" s="40"/>
      <c r="Q37" s="40"/>
      <c r="R37" s="40">
        <v>70</v>
      </c>
      <c r="S37" s="49" t="s">
        <v>71</v>
      </c>
      <c r="T37" s="50">
        <v>1</v>
      </c>
      <c r="U37" s="49" t="s">
        <v>64</v>
      </c>
    </row>
    <row r="38" s="5" customFormat="1" ht="100" customHeight="1" spans="1:21">
      <c r="A38" s="31">
        <v>11</v>
      </c>
      <c r="B38" s="34" t="s">
        <v>176</v>
      </c>
      <c r="C38" s="32" t="s">
        <v>177</v>
      </c>
      <c r="D38" s="31" t="s">
        <v>67</v>
      </c>
      <c r="E38" s="31" t="s">
        <v>103</v>
      </c>
      <c r="F38" s="31" t="s">
        <v>178</v>
      </c>
      <c r="G38" s="31" t="s">
        <v>70</v>
      </c>
      <c r="H38" s="31" t="s">
        <v>179</v>
      </c>
      <c r="I38" s="31" t="s">
        <v>103</v>
      </c>
      <c r="J38" s="42">
        <v>25</v>
      </c>
      <c r="K38" s="42">
        <v>25</v>
      </c>
      <c r="L38" s="40">
        <v>25</v>
      </c>
      <c r="M38" s="40"/>
      <c r="N38" s="40"/>
      <c r="O38" s="40"/>
      <c r="P38" s="40"/>
      <c r="Q38" s="40"/>
      <c r="R38" s="40"/>
      <c r="S38" s="49" t="s">
        <v>71</v>
      </c>
      <c r="T38" s="50">
        <v>1</v>
      </c>
      <c r="U38" s="49" t="s">
        <v>105</v>
      </c>
    </row>
    <row r="39" s="4" customFormat="1" ht="100" customHeight="1" spans="1:21">
      <c r="A39" s="31">
        <v>12</v>
      </c>
      <c r="B39" s="32" t="s">
        <v>180</v>
      </c>
      <c r="C39" s="32" t="s">
        <v>181</v>
      </c>
      <c r="D39" s="31" t="s">
        <v>67</v>
      </c>
      <c r="E39" s="31" t="s">
        <v>103</v>
      </c>
      <c r="F39" s="31" t="s">
        <v>182</v>
      </c>
      <c r="G39" s="31" t="s">
        <v>70</v>
      </c>
      <c r="H39" s="31" t="s">
        <v>183</v>
      </c>
      <c r="I39" s="31" t="s">
        <v>103</v>
      </c>
      <c r="J39" s="42">
        <v>130</v>
      </c>
      <c r="K39" s="42">
        <v>40</v>
      </c>
      <c r="L39" s="40">
        <v>40</v>
      </c>
      <c r="M39" s="40"/>
      <c r="N39" s="40"/>
      <c r="O39" s="40"/>
      <c r="P39" s="40"/>
      <c r="Q39" s="40"/>
      <c r="R39" s="40">
        <v>90</v>
      </c>
      <c r="S39" s="49" t="s">
        <v>71</v>
      </c>
      <c r="T39" s="50">
        <v>1</v>
      </c>
      <c r="U39" s="49" t="s">
        <v>105</v>
      </c>
    </row>
    <row r="40" s="4" customFormat="1" ht="100" customHeight="1" spans="1:21">
      <c r="A40" s="31">
        <v>13</v>
      </c>
      <c r="B40" s="32" t="s">
        <v>184</v>
      </c>
      <c r="C40" s="32" t="s">
        <v>185</v>
      </c>
      <c r="D40" s="31" t="s">
        <v>67</v>
      </c>
      <c r="E40" s="31" t="s">
        <v>87</v>
      </c>
      <c r="F40" s="31" t="s">
        <v>186</v>
      </c>
      <c r="G40" s="31" t="s">
        <v>70</v>
      </c>
      <c r="H40" s="31" t="s">
        <v>187</v>
      </c>
      <c r="I40" s="31" t="s">
        <v>87</v>
      </c>
      <c r="J40" s="42">
        <v>120</v>
      </c>
      <c r="K40" s="42">
        <v>40</v>
      </c>
      <c r="L40" s="40">
        <v>40</v>
      </c>
      <c r="M40" s="40"/>
      <c r="N40" s="40"/>
      <c r="O40" s="40"/>
      <c r="P40" s="40"/>
      <c r="Q40" s="40"/>
      <c r="R40" s="40">
        <v>80</v>
      </c>
      <c r="S40" s="49" t="s">
        <v>71</v>
      </c>
      <c r="T40" s="50">
        <v>1</v>
      </c>
      <c r="U40" s="49" t="s">
        <v>57</v>
      </c>
    </row>
    <row r="41" s="4" customFormat="1" ht="100" customHeight="1" spans="1:21">
      <c r="A41" s="31">
        <v>14</v>
      </c>
      <c r="B41" s="32" t="s">
        <v>188</v>
      </c>
      <c r="C41" s="32" t="s">
        <v>189</v>
      </c>
      <c r="D41" s="31" t="s">
        <v>67</v>
      </c>
      <c r="E41" s="31" t="s">
        <v>83</v>
      </c>
      <c r="F41" s="31" t="s">
        <v>190</v>
      </c>
      <c r="G41" s="31" t="s">
        <v>70</v>
      </c>
      <c r="H41" s="31" t="s">
        <v>191</v>
      </c>
      <c r="I41" s="31" t="s">
        <v>83</v>
      </c>
      <c r="J41" s="42">
        <v>75</v>
      </c>
      <c r="K41" s="42">
        <v>25</v>
      </c>
      <c r="L41" s="40">
        <v>25</v>
      </c>
      <c r="M41" s="40"/>
      <c r="N41" s="40"/>
      <c r="O41" s="40"/>
      <c r="P41" s="40"/>
      <c r="Q41" s="40"/>
      <c r="R41" s="40">
        <v>50</v>
      </c>
      <c r="S41" s="49" t="s">
        <v>71</v>
      </c>
      <c r="T41" s="51">
        <v>1</v>
      </c>
      <c r="U41" s="49" t="s">
        <v>57</v>
      </c>
    </row>
    <row r="42" s="4" customFormat="1" ht="100" customHeight="1" spans="1:21">
      <c r="A42" s="31">
        <v>15</v>
      </c>
      <c r="B42" s="32" t="s">
        <v>192</v>
      </c>
      <c r="C42" s="32" t="s">
        <v>193</v>
      </c>
      <c r="D42" s="31" t="s">
        <v>67</v>
      </c>
      <c r="E42" s="31" t="s">
        <v>122</v>
      </c>
      <c r="F42" s="31" t="s">
        <v>194</v>
      </c>
      <c r="G42" s="31" t="s">
        <v>70</v>
      </c>
      <c r="H42" s="31" t="s">
        <v>195</v>
      </c>
      <c r="I42" s="31" t="s">
        <v>122</v>
      </c>
      <c r="J42" s="42">
        <v>40</v>
      </c>
      <c r="K42" s="42">
        <v>10</v>
      </c>
      <c r="L42" s="40">
        <v>10</v>
      </c>
      <c r="M42" s="40"/>
      <c r="N42" s="40"/>
      <c r="O42" s="40"/>
      <c r="P42" s="40"/>
      <c r="Q42" s="40"/>
      <c r="R42" s="40">
        <v>30</v>
      </c>
      <c r="S42" s="49" t="s">
        <v>71</v>
      </c>
      <c r="T42" s="50">
        <v>1</v>
      </c>
      <c r="U42" s="49" t="s">
        <v>72</v>
      </c>
    </row>
    <row r="43" s="4" customFormat="1" ht="100" customHeight="1" spans="1:21">
      <c r="A43" s="31">
        <v>16</v>
      </c>
      <c r="B43" s="32" t="s">
        <v>196</v>
      </c>
      <c r="C43" s="32" t="s">
        <v>197</v>
      </c>
      <c r="D43" s="31" t="s">
        <v>67</v>
      </c>
      <c r="E43" s="31" t="s">
        <v>122</v>
      </c>
      <c r="F43" s="31" t="s">
        <v>198</v>
      </c>
      <c r="G43" s="31" t="s">
        <v>70</v>
      </c>
      <c r="H43" s="31" t="s">
        <v>199</v>
      </c>
      <c r="I43" s="31" t="s">
        <v>122</v>
      </c>
      <c r="J43" s="42">
        <v>50</v>
      </c>
      <c r="K43" s="42">
        <v>15</v>
      </c>
      <c r="L43" s="40">
        <v>15</v>
      </c>
      <c r="M43" s="40"/>
      <c r="N43" s="40"/>
      <c r="O43" s="40"/>
      <c r="P43" s="40"/>
      <c r="Q43" s="40"/>
      <c r="R43" s="40">
        <v>35</v>
      </c>
      <c r="S43" s="49" t="s">
        <v>71</v>
      </c>
      <c r="T43" s="50">
        <v>1</v>
      </c>
      <c r="U43" s="49" t="s">
        <v>72</v>
      </c>
    </row>
    <row r="44" s="4" customFormat="1" ht="100" customHeight="1" spans="1:21">
      <c r="A44" s="31">
        <v>17</v>
      </c>
      <c r="B44" s="32" t="s">
        <v>200</v>
      </c>
      <c r="C44" s="32" t="s">
        <v>201</v>
      </c>
      <c r="D44" s="31" t="s">
        <v>67</v>
      </c>
      <c r="E44" s="31" t="s">
        <v>112</v>
      </c>
      <c r="F44" s="31" t="s">
        <v>202</v>
      </c>
      <c r="G44" s="31" t="s">
        <v>70</v>
      </c>
      <c r="H44" s="31" t="s">
        <v>203</v>
      </c>
      <c r="I44" s="31" t="s">
        <v>112</v>
      </c>
      <c r="J44" s="42">
        <v>75</v>
      </c>
      <c r="K44" s="42">
        <v>25</v>
      </c>
      <c r="L44" s="40">
        <v>25</v>
      </c>
      <c r="M44" s="40"/>
      <c r="N44" s="40"/>
      <c r="O44" s="40"/>
      <c r="P44" s="40"/>
      <c r="Q44" s="40"/>
      <c r="R44" s="40">
        <v>50</v>
      </c>
      <c r="S44" s="49" t="s">
        <v>71</v>
      </c>
      <c r="T44" s="50">
        <v>0.7</v>
      </c>
      <c r="U44" s="49"/>
    </row>
    <row r="45" s="4" customFormat="1" ht="100" customHeight="1" spans="1:21">
      <c r="A45" s="31">
        <v>18</v>
      </c>
      <c r="B45" s="32" t="s">
        <v>204</v>
      </c>
      <c r="C45" s="32" t="s">
        <v>205</v>
      </c>
      <c r="D45" s="31" t="s">
        <v>67</v>
      </c>
      <c r="E45" s="31" t="s">
        <v>94</v>
      </c>
      <c r="F45" s="31" t="s">
        <v>206</v>
      </c>
      <c r="G45" s="31" t="s">
        <v>70</v>
      </c>
      <c r="H45" s="31" t="s">
        <v>207</v>
      </c>
      <c r="I45" s="31" t="s">
        <v>94</v>
      </c>
      <c r="J45" s="42">
        <v>110</v>
      </c>
      <c r="K45" s="42">
        <v>30</v>
      </c>
      <c r="L45" s="40">
        <v>30</v>
      </c>
      <c r="M45" s="40"/>
      <c r="N45" s="40"/>
      <c r="O45" s="40"/>
      <c r="P45" s="40"/>
      <c r="Q45" s="40"/>
      <c r="R45" s="40">
        <v>80</v>
      </c>
      <c r="S45" s="49" t="s">
        <v>71</v>
      </c>
      <c r="T45" s="50">
        <v>0.5</v>
      </c>
      <c r="U45" s="49"/>
    </row>
    <row r="46" s="4" customFormat="1" ht="100" customHeight="1" spans="1:21">
      <c r="A46" s="31">
        <v>19</v>
      </c>
      <c r="B46" s="34" t="s">
        <v>208</v>
      </c>
      <c r="C46" s="32" t="s">
        <v>209</v>
      </c>
      <c r="D46" s="31" t="s">
        <v>67</v>
      </c>
      <c r="E46" s="31" t="s">
        <v>112</v>
      </c>
      <c r="F46" s="31" t="s">
        <v>210</v>
      </c>
      <c r="G46" s="31" t="s">
        <v>70</v>
      </c>
      <c r="H46" s="31" t="s">
        <v>112</v>
      </c>
      <c r="I46" s="31" t="s">
        <v>112</v>
      </c>
      <c r="J46" s="42">
        <v>56</v>
      </c>
      <c r="K46" s="42">
        <v>56</v>
      </c>
      <c r="L46" s="40">
        <v>56</v>
      </c>
      <c r="M46" s="40"/>
      <c r="N46" s="40"/>
      <c r="O46" s="40"/>
      <c r="P46" s="40"/>
      <c r="Q46" s="40"/>
      <c r="R46" s="40"/>
      <c r="S46" s="49" t="s">
        <v>71</v>
      </c>
      <c r="T46" s="50">
        <v>1</v>
      </c>
      <c r="U46" s="49" t="s">
        <v>100</v>
      </c>
    </row>
    <row r="47" s="4" customFormat="1" ht="100" customHeight="1" spans="1:21">
      <c r="A47" s="28" t="s">
        <v>23</v>
      </c>
      <c r="B47" s="28"/>
      <c r="C47" s="25">
        <v>9</v>
      </c>
      <c r="D47" s="37"/>
      <c r="E47" s="31"/>
      <c r="F47" s="31"/>
      <c r="G47" s="31"/>
      <c r="H47" s="31"/>
      <c r="I47" s="31"/>
      <c r="J47" s="45">
        <f>K47+P47+R47+Q47</f>
        <v>1760</v>
      </c>
      <c r="K47" s="45">
        <f>SUM(L47:O47)</f>
        <v>800</v>
      </c>
      <c r="L47" s="45">
        <f>SUM(L48:L56)</f>
        <v>800</v>
      </c>
      <c r="M47" s="45">
        <f t="shared" ref="L47:V47" si="5">SUM(M48:M56)</f>
        <v>0</v>
      </c>
      <c r="N47" s="45">
        <f t="shared" si="5"/>
        <v>0</v>
      </c>
      <c r="O47" s="45">
        <f t="shared" si="5"/>
        <v>0</v>
      </c>
      <c r="P47" s="45">
        <f t="shared" si="5"/>
        <v>0</v>
      </c>
      <c r="Q47" s="45">
        <f t="shared" si="5"/>
        <v>0</v>
      </c>
      <c r="R47" s="45">
        <f t="shared" si="5"/>
        <v>960</v>
      </c>
      <c r="S47" s="49"/>
      <c r="T47" s="50"/>
      <c r="U47" s="49"/>
    </row>
    <row r="48" s="3" customFormat="1" ht="100" customHeight="1" spans="1:21">
      <c r="A48" s="31">
        <v>1</v>
      </c>
      <c r="B48" s="32" t="s">
        <v>211</v>
      </c>
      <c r="C48" s="34" t="s">
        <v>212</v>
      </c>
      <c r="D48" s="31" t="s">
        <v>67</v>
      </c>
      <c r="E48" s="31" t="s">
        <v>107</v>
      </c>
      <c r="F48" s="31" t="s">
        <v>213</v>
      </c>
      <c r="G48" s="31" t="s">
        <v>70</v>
      </c>
      <c r="H48" s="31" t="s">
        <v>214</v>
      </c>
      <c r="I48" s="31" t="s">
        <v>107</v>
      </c>
      <c r="J48" s="42">
        <v>320</v>
      </c>
      <c r="K48" s="42">
        <v>100</v>
      </c>
      <c r="L48" s="40">
        <v>100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220</v>
      </c>
      <c r="S48" s="49" t="s">
        <v>71</v>
      </c>
      <c r="T48" s="50">
        <v>0.9</v>
      </c>
      <c r="U48" s="49"/>
    </row>
    <row r="49" s="3" customFormat="1" ht="100" customHeight="1" spans="1:21">
      <c r="A49" s="31">
        <v>2</v>
      </c>
      <c r="B49" s="32" t="s">
        <v>215</v>
      </c>
      <c r="C49" s="32" t="s">
        <v>216</v>
      </c>
      <c r="D49" s="31" t="s">
        <v>217</v>
      </c>
      <c r="E49" s="31" t="s">
        <v>87</v>
      </c>
      <c r="F49" s="31" t="s">
        <v>218</v>
      </c>
      <c r="G49" s="31" t="s">
        <v>70</v>
      </c>
      <c r="H49" s="31" t="s">
        <v>219</v>
      </c>
      <c r="I49" s="31" t="s">
        <v>87</v>
      </c>
      <c r="J49" s="42">
        <v>300</v>
      </c>
      <c r="K49" s="42">
        <v>100</v>
      </c>
      <c r="L49" s="40">
        <v>100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200</v>
      </c>
      <c r="S49" s="49" t="s">
        <v>71</v>
      </c>
      <c r="T49" s="50">
        <v>0.9</v>
      </c>
      <c r="U49" s="49" t="s">
        <v>57</v>
      </c>
    </row>
    <row r="50" s="3" customFormat="1" ht="100" customHeight="1" spans="1:21">
      <c r="A50" s="31">
        <v>3</v>
      </c>
      <c r="B50" s="34" t="s">
        <v>220</v>
      </c>
      <c r="C50" s="32" t="s">
        <v>221</v>
      </c>
      <c r="D50" s="31" t="s">
        <v>222</v>
      </c>
      <c r="E50" s="31" t="s">
        <v>142</v>
      </c>
      <c r="F50" s="31" t="s">
        <v>223</v>
      </c>
      <c r="G50" s="31" t="s">
        <v>70</v>
      </c>
      <c r="H50" s="31" t="s">
        <v>224</v>
      </c>
      <c r="I50" s="31" t="s">
        <v>70</v>
      </c>
      <c r="J50" s="42">
        <v>300</v>
      </c>
      <c r="K50" s="42">
        <v>300</v>
      </c>
      <c r="L50" s="40">
        <v>300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9" t="s">
        <v>71</v>
      </c>
      <c r="T50" s="51">
        <v>0.7326</v>
      </c>
      <c r="U50" s="49"/>
    </row>
    <row r="51" s="3" customFormat="1" ht="100" customHeight="1" spans="1:21">
      <c r="A51" s="31">
        <v>4</v>
      </c>
      <c r="B51" s="34" t="s">
        <v>225</v>
      </c>
      <c r="C51" s="32" t="s">
        <v>226</v>
      </c>
      <c r="D51" s="31" t="s">
        <v>222</v>
      </c>
      <c r="E51" s="31" t="s">
        <v>103</v>
      </c>
      <c r="F51" s="31" t="s">
        <v>227</v>
      </c>
      <c r="G51" s="31" t="s">
        <v>70</v>
      </c>
      <c r="H51" s="31" t="s">
        <v>228</v>
      </c>
      <c r="I51" s="31" t="s">
        <v>103</v>
      </c>
      <c r="J51" s="42">
        <v>300</v>
      </c>
      <c r="K51" s="42">
        <v>90</v>
      </c>
      <c r="L51" s="40">
        <v>90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210</v>
      </c>
      <c r="S51" s="49" t="s">
        <v>71</v>
      </c>
      <c r="T51" s="50">
        <v>1</v>
      </c>
      <c r="U51" s="49" t="s">
        <v>105</v>
      </c>
    </row>
    <row r="52" s="3" customFormat="1" ht="100" customHeight="1" spans="1:21">
      <c r="A52" s="31">
        <v>5</v>
      </c>
      <c r="B52" s="32" t="s">
        <v>229</v>
      </c>
      <c r="C52" s="32" t="s">
        <v>230</v>
      </c>
      <c r="D52" s="31" t="s">
        <v>222</v>
      </c>
      <c r="E52" s="31" t="s">
        <v>103</v>
      </c>
      <c r="F52" s="31" t="s">
        <v>231</v>
      </c>
      <c r="G52" s="31" t="s">
        <v>70</v>
      </c>
      <c r="H52" s="31" t="s">
        <v>232</v>
      </c>
      <c r="I52" s="31" t="s">
        <v>103</v>
      </c>
      <c r="J52" s="42">
        <v>60</v>
      </c>
      <c r="K52" s="42">
        <v>60</v>
      </c>
      <c r="L52" s="40">
        <v>60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9" t="s">
        <v>71</v>
      </c>
      <c r="T52" s="50">
        <v>1</v>
      </c>
      <c r="U52" s="49" t="s">
        <v>105</v>
      </c>
    </row>
    <row r="53" s="6" customFormat="1" ht="100" customHeight="1" spans="1:21">
      <c r="A53" s="31">
        <v>6</v>
      </c>
      <c r="B53" s="32" t="s">
        <v>233</v>
      </c>
      <c r="C53" s="32" t="s">
        <v>234</v>
      </c>
      <c r="D53" s="31" t="s">
        <v>222</v>
      </c>
      <c r="E53" s="31" t="s">
        <v>87</v>
      </c>
      <c r="F53" s="31" t="s">
        <v>235</v>
      </c>
      <c r="G53" s="31" t="s">
        <v>70</v>
      </c>
      <c r="H53" s="31" t="s">
        <v>236</v>
      </c>
      <c r="I53" s="31" t="s">
        <v>87</v>
      </c>
      <c r="J53" s="42">
        <v>100</v>
      </c>
      <c r="K53" s="42">
        <v>30</v>
      </c>
      <c r="L53" s="40">
        <v>30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70</v>
      </c>
      <c r="S53" s="49" t="s">
        <v>71</v>
      </c>
      <c r="T53" s="50">
        <v>1</v>
      </c>
      <c r="U53" s="49" t="s">
        <v>57</v>
      </c>
    </row>
    <row r="54" s="6" customFormat="1" ht="100" customHeight="1" spans="1:21">
      <c r="A54" s="31">
        <v>7</v>
      </c>
      <c r="B54" s="34" t="s">
        <v>237</v>
      </c>
      <c r="C54" s="32" t="s">
        <v>234</v>
      </c>
      <c r="D54" s="31" t="s">
        <v>222</v>
      </c>
      <c r="E54" s="31" t="s">
        <v>68</v>
      </c>
      <c r="F54" s="31" t="s">
        <v>238</v>
      </c>
      <c r="G54" s="31" t="s">
        <v>70</v>
      </c>
      <c r="H54" s="31" t="s">
        <v>239</v>
      </c>
      <c r="I54" s="31" t="s">
        <v>68</v>
      </c>
      <c r="J54" s="42">
        <v>100</v>
      </c>
      <c r="K54" s="42">
        <v>30</v>
      </c>
      <c r="L54" s="40">
        <v>30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70</v>
      </c>
      <c r="S54" s="49" t="s">
        <v>71</v>
      </c>
      <c r="T54" s="50">
        <v>1</v>
      </c>
      <c r="U54" s="49" t="s">
        <v>57</v>
      </c>
    </row>
    <row r="55" s="6" customFormat="1" ht="100" customHeight="1" spans="1:21">
      <c r="A55" s="31">
        <v>8</v>
      </c>
      <c r="B55" s="34" t="s">
        <v>240</v>
      </c>
      <c r="C55" s="32" t="s">
        <v>234</v>
      </c>
      <c r="D55" s="31" t="s">
        <v>222</v>
      </c>
      <c r="E55" s="31" t="s">
        <v>68</v>
      </c>
      <c r="F55" s="31" t="s">
        <v>241</v>
      </c>
      <c r="G55" s="31" t="s">
        <v>70</v>
      </c>
      <c r="H55" s="31" t="s">
        <v>242</v>
      </c>
      <c r="I55" s="31" t="s">
        <v>68</v>
      </c>
      <c r="J55" s="42">
        <v>100</v>
      </c>
      <c r="K55" s="42">
        <v>30</v>
      </c>
      <c r="L55" s="40">
        <v>30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70</v>
      </c>
      <c r="S55" s="49" t="s">
        <v>71</v>
      </c>
      <c r="T55" s="50">
        <v>0.5</v>
      </c>
      <c r="U55" s="49"/>
    </row>
    <row r="56" s="6" customFormat="1" ht="100" customHeight="1" spans="1:21">
      <c r="A56" s="31">
        <v>9</v>
      </c>
      <c r="B56" s="32" t="s">
        <v>243</v>
      </c>
      <c r="C56" s="34" t="s">
        <v>244</v>
      </c>
      <c r="D56" s="31" t="s">
        <v>245</v>
      </c>
      <c r="E56" s="31" t="s">
        <v>68</v>
      </c>
      <c r="F56" s="31" t="s">
        <v>161</v>
      </c>
      <c r="G56" s="31" t="s">
        <v>70</v>
      </c>
      <c r="H56" s="31" t="s">
        <v>246</v>
      </c>
      <c r="I56" s="31" t="s">
        <v>68</v>
      </c>
      <c r="J56" s="42">
        <v>180</v>
      </c>
      <c r="K56" s="42">
        <v>60</v>
      </c>
      <c r="L56" s="40">
        <v>60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120</v>
      </c>
      <c r="S56" s="49" t="s">
        <v>71</v>
      </c>
      <c r="T56" s="50">
        <v>0.83</v>
      </c>
      <c r="U56" s="49"/>
    </row>
    <row r="57" s="7" customFormat="1" ht="100" customHeight="1" spans="1:21">
      <c r="A57" s="28" t="s">
        <v>24</v>
      </c>
      <c r="B57" s="28"/>
      <c r="C57" s="25">
        <v>9</v>
      </c>
      <c r="D57" s="37"/>
      <c r="E57" s="31"/>
      <c r="F57" s="31"/>
      <c r="G57" s="31"/>
      <c r="H57" s="31"/>
      <c r="I57" s="31"/>
      <c r="J57" s="45">
        <f>K57+P57+R57+Q57</f>
        <v>1920</v>
      </c>
      <c r="K57" s="45">
        <f>SUM(L57:O57)</f>
        <v>460</v>
      </c>
      <c r="L57" s="42">
        <f>SUM(L58:L66)</f>
        <v>420</v>
      </c>
      <c r="M57" s="42">
        <f t="shared" ref="L57:V57" si="6">SUM(M58:M66)</f>
        <v>40</v>
      </c>
      <c r="N57" s="42">
        <f t="shared" si="6"/>
        <v>0</v>
      </c>
      <c r="O57" s="42">
        <f t="shared" si="6"/>
        <v>0</v>
      </c>
      <c r="P57" s="42">
        <f t="shared" si="6"/>
        <v>0</v>
      </c>
      <c r="Q57" s="42">
        <f t="shared" si="6"/>
        <v>0</v>
      </c>
      <c r="R57" s="42">
        <f t="shared" si="6"/>
        <v>1460</v>
      </c>
      <c r="S57" s="49"/>
      <c r="T57" s="50"/>
      <c r="U57" s="49"/>
    </row>
    <row r="58" s="7" customFormat="1" ht="100" customHeight="1" spans="1:21">
      <c r="A58" s="31">
        <v>1</v>
      </c>
      <c r="B58" s="34" t="s">
        <v>247</v>
      </c>
      <c r="C58" s="32" t="s">
        <v>248</v>
      </c>
      <c r="D58" s="31" t="s">
        <v>67</v>
      </c>
      <c r="E58" s="31" t="s">
        <v>83</v>
      </c>
      <c r="F58" s="31" t="s">
        <v>249</v>
      </c>
      <c r="G58" s="31" t="s">
        <v>70</v>
      </c>
      <c r="H58" s="31" t="s">
        <v>250</v>
      </c>
      <c r="I58" s="31" t="s">
        <v>83</v>
      </c>
      <c r="J58" s="42">
        <v>300</v>
      </c>
      <c r="K58" s="42">
        <v>80</v>
      </c>
      <c r="L58" s="40">
        <v>80</v>
      </c>
      <c r="M58" s="40"/>
      <c r="N58" s="40"/>
      <c r="O58" s="40"/>
      <c r="P58" s="40"/>
      <c r="Q58" s="40"/>
      <c r="R58" s="40">
        <v>220</v>
      </c>
      <c r="S58" s="49" t="s">
        <v>71</v>
      </c>
      <c r="T58" s="51">
        <v>1</v>
      </c>
      <c r="U58" s="49" t="s">
        <v>57</v>
      </c>
    </row>
    <row r="59" s="7" customFormat="1" ht="100" customHeight="1" spans="1:21">
      <c r="A59" s="31">
        <v>2</v>
      </c>
      <c r="B59" s="34" t="s">
        <v>251</v>
      </c>
      <c r="C59" s="32" t="s">
        <v>252</v>
      </c>
      <c r="D59" s="31" t="s">
        <v>67</v>
      </c>
      <c r="E59" s="31" t="s">
        <v>87</v>
      </c>
      <c r="F59" s="31" t="s">
        <v>253</v>
      </c>
      <c r="G59" s="31" t="s">
        <v>70</v>
      </c>
      <c r="H59" s="31" t="s">
        <v>254</v>
      </c>
      <c r="I59" s="31" t="s">
        <v>87</v>
      </c>
      <c r="J59" s="42">
        <v>400</v>
      </c>
      <c r="K59" s="42">
        <v>100</v>
      </c>
      <c r="L59" s="40">
        <v>100</v>
      </c>
      <c r="M59" s="40"/>
      <c r="N59" s="40"/>
      <c r="O59" s="40"/>
      <c r="P59" s="40"/>
      <c r="Q59" s="40"/>
      <c r="R59" s="40">
        <v>300</v>
      </c>
      <c r="S59" s="49" t="s">
        <v>71</v>
      </c>
      <c r="T59" s="50">
        <v>1</v>
      </c>
      <c r="U59" s="49" t="s">
        <v>57</v>
      </c>
    </row>
    <row r="60" s="7" customFormat="1" ht="100" customHeight="1" spans="1:21">
      <c r="A60" s="31">
        <v>3</v>
      </c>
      <c r="B60" s="34" t="s">
        <v>255</v>
      </c>
      <c r="C60" s="32" t="s">
        <v>256</v>
      </c>
      <c r="D60" s="31" t="s">
        <v>67</v>
      </c>
      <c r="E60" s="31" t="s">
        <v>103</v>
      </c>
      <c r="F60" s="31" t="s">
        <v>257</v>
      </c>
      <c r="G60" s="31" t="s">
        <v>70</v>
      </c>
      <c r="H60" s="31" t="s">
        <v>258</v>
      </c>
      <c r="I60" s="31" t="s">
        <v>103</v>
      </c>
      <c r="J60" s="42">
        <v>180</v>
      </c>
      <c r="K60" s="42">
        <v>50</v>
      </c>
      <c r="L60" s="40">
        <v>50</v>
      </c>
      <c r="M60" s="40"/>
      <c r="N60" s="40"/>
      <c r="O60" s="40"/>
      <c r="P60" s="40"/>
      <c r="Q60" s="40"/>
      <c r="R60" s="40">
        <v>130</v>
      </c>
      <c r="S60" s="49" t="s">
        <v>71</v>
      </c>
      <c r="T60" s="50">
        <v>1</v>
      </c>
      <c r="U60" s="49" t="s">
        <v>105</v>
      </c>
    </row>
    <row r="61" s="7" customFormat="1" ht="100" customHeight="1" spans="1:21">
      <c r="A61" s="31">
        <v>4</v>
      </c>
      <c r="B61" s="34" t="s">
        <v>259</v>
      </c>
      <c r="C61" s="32" t="s">
        <v>260</v>
      </c>
      <c r="D61" s="31" t="s">
        <v>67</v>
      </c>
      <c r="E61" s="31" t="s">
        <v>94</v>
      </c>
      <c r="F61" s="31" t="s">
        <v>261</v>
      </c>
      <c r="G61" s="31" t="s">
        <v>70</v>
      </c>
      <c r="H61" s="31" t="s">
        <v>262</v>
      </c>
      <c r="I61" s="31" t="s">
        <v>94</v>
      </c>
      <c r="J61" s="42">
        <v>100</v>
      </c>
      <c r="K61" s="42">
        <v>30</v>
      </c>
      <c r="L61" s="40">
        <v>30</v>
      </c>
      <c r="M61" s="40"/>
      <c r="N61" s="40"/>
      <c r="O61" s="40"/>
      <c r="P61" s="40"/>
      <c r="Q61" s="40"/>
      <c r="R61" s="40">
        <v>70</v>
      </c>
      <c r="S61" s="49" t="s">
        <v>71</v>
      </c>
      <c r="T61" s="50">
        <v>1</v>
      </c>
      <c r="U61" s="49" t="s">
        <v>72</v>
      </c>
    </row>
    <row r="62" s="7" customFormat="1" ht="100" customHeight="1" spans="1:21">
      <c r="A62" s="31">
        <v>5</v>
      </c>
      <c r="B62" s="34" t="s">
        <v>263</v>
      </c>
      <c r="C62" s="34" t="s">
        <v>264</v>
      </c>
      <c r="D62" s="37" t="s">
        <v>217</v>
      </c>
      <c r="E62" s="38" t="s">
        <v>131</v>
      </c>
      <c r="F62" s="39" t="s">
        <v>265</v>
      </c>
      <c r="G62" s="31" t="s">
        <v>70</v>
      </c>
      <c r="H62" s="40" t="s">
        <v>266</v>
      </c>
      <c r="I62" s="41" t="s">
        <v>131</v>
      </c>
      <c r="J62" s="42">
        <v>200</v>
      </c>
      <c r="K62" s="42">
        <v>40</v>
      </c>
      <c r="L62" s="46">
        <v>40</v>
      </c>
      <c r="M62" s="46"/>
      <c r="N62" s="46"/>
      <c r="O62" s="46"/>
      <c r="P62" s="40"/>
      <c r="Q62" s="40"/>
      <c r="R62" s="40">
        <v>160</v>
      </c>
      <c r="S62" s="49" t="s">
        <v>71</v>
      </c>
      <c r="T62" s="50">
        <v>1</v>
      </c>
      <c r="U62" s="49" t="s">
        <v>64</v>
      </c>
    </row>
    <row r="63" s="7" customFormat="1" ht="100" customHeight="1" spans="1:21">
      <c r="A63" s="31">
        <v>6</v>
      </c>
      <c r="B63" s="34" t="s">
        <v>267</v>
      </c>
      <c r="C63" s="34" t="s">
        <v>268</v>
      </c>
      <c r="D63" s="37" t="s">
        <v>217</v>
      </c>
      <c r="E63" s="38" t="s">
        <v>131</v>
      </c>
      <c r="F63" s="39" t="s">
        <v>269</v>
      </c>
      <c r="G63" s="31" t="s">
        <v>70</v>
      </c>
      <c r="H63" s="40" t="s">
        <v>270</v>
      </c>
      <c r="I63" s="41" t="s">
        <v>131</v>
      </c>
      <c r="J63" s="42">
        <v>200</v>
      </c>
      <c r="K63" s="42">
        <v>40</v>
      </c>
      <c r="L63" s="46">
        <v>40</v>
      </c>
      <c r="M63" s="46"/>
      <c r="N63" s="46"/>
      <c r="O63" s="46"/>
      <c r="P63" s="40"/>
      <c r="Q63" s="40"/>
      <c r="R63" s="40">
        <v>160</v>
      </c>
      <c r="S63" s="49" t="s">
        <v>71</v>
      </c>
      <c r="T63" s="50">
        <v>1</v>
      </c>
      <c r="U63" s="49" t="s">
        <v>64</v>
      </c>
    </row>
    <row r="64" s="7" customFormat="1" ht="100" customHeight="1" spans="1:21">
      <c r="A64" s="31">
        <v>7</v>
      </c>
      <c r="B64" s="34" t="s">
        <v>271</v>
      </c>
      <c r="C64" s="34" t="s">
        <v>272</v>
      </c>
      <c r="D64" s="37" t="s">
        <v>217</v>
      </c>
      <c r="E64" s="41" t="s">
        <v>122</v>
      </c>
      <c r="F64" s="39" t="s">
        <v>273</v>
      </c>
      <c r="G64" s="31" t="s">
        <v>70</v>
      </c>
      <c r="H64" s="40" t="s">
        <v>274</v>
      </c>
      <c r="I64" s="41" t="s">
        <v>122</v>
      </c>
      <c r="J64" s="42">
        <v>200</v>
      </c>
      <c r="K64" s="42">
        <v>40</v>
      </c>
      <c r="L64" s="46">
        <v>40</v>
      </c>
      <c r="M64" s="46"/>
      <c r="N64" s="46"/>
      <c r="O64" s="46"/>
      <c r="P64" s="40"/>
      <c r="Q64" s="40"/>
      <c r="R64" s="40">
        <v>160</v>
      </c>
      <c r="S64" s="49" t="s">
        <v>71</v>
      </c>
      <c r="T64" s="50">
        <v>1</v>
      </c>
      <c r="U64" s="49" t="s">
        <v>72</v>
      </c>
    </row>
    <row r="65" s="7" customFormat="1" ht="100" customHeight="1" spans="1:21">
      <c r="A65" s="31">
        <v>8</v>
      </c>
      <c r="B65" s="34" t="s">
        <v>275</v>
      </c>
      <c r="C65" s="34" t="s">
        <v>276</v>
      </c>
      <c r="D65" s="37" t="s">
        <v>217</v>
      </c>
      <c r="E65" s="31" t="s">
        <v>98</v>
      </c>
      <c r="F65" s="31" t="s">
        <v>174</v>
      </c>
      <c r="G65" s="31" t="s">
        <v>70</v>
      </c>
      <c r="H65" s="31" t="s">
        <v>277</v>
      </c>
      <c r="I65" s="57" t="s">
        <v>98</v>
      </c>
      <c r="J65" s="42">
        <v>200</v>
      </c>
      <c r="K65" s="42">
        <v>40</v>
      </c>
      <c r="L65" s="40">
        <v>40</v>
      </c>
      <c r="M65" s="40"/>
      <c r="N65" s="40"/>
      <c r="O65" s="40"/>
      <c r="P65" s="40"/>
      <c r="Q65" s="40"/>
      <c r="R65" s="40">
        <v>160</v>
      </c>
      <c r="S65" s="49" t="s">
        <v>71</v>
      </c>
      <c r="T65" s="50">
        <v>1</v>
      </c>
      <c r="U65" s="49" t="s">
        <v>64</v>
      </c>
    </row>
    <row r="66" s="7" customFormat="1" ht="114" customHeight="1" spans="1:21">
      <c r="A66" s="31">
        <v>9</v>
      </c>
      <c r="B66" s="34" t="s">
        <v>278</v>
      </c>
      <c r="C66" s="34" t="s">
        <v>279</v>
      </c>
      <c r="D66" s="37" t="s">
        <v>217</v>
      </c>
      <c r="E66" s="31" t="s">
        <v>280</v>
      </c>
      <c r="F66" s="31" t="s">
        <v>281</v>
      </c>
      <c r="G66" s="31" t="s">
        <v>70</v>
      </c>
      <c r="H66" s="31" t="s">
        <v>282</v>
      </c>
      <c r="I66" s="31" t="s">
        <v>280</v>
      </c>
      <c r="J66" s="42">
        <v>140</v>
      </c>
      <c r="K66" s="42">
        <v>40</v>
      </c>
      <c r="L66" s="40"/>
      <c r="M66" s="40">
        <v>40</v>
      </c>
      <c r="N66" s="40"/>
      <c r="O66" s="40"/>
      <c r="P66" s="40"/>
      <c r="Q66" s="40"/>
      <c r="R66" s="40">
        <v>100</v>
      </c>
      <c r="S66" s="49" t="s">
        <v>71</v>
      </c>
      <c r="T66" s="50">
        <v>1</v>
      </c>
      <c r="U66" s="49" t="s">
        <v>64</v>
      </c>
    </row>
    <row r="67" s="7" customFormat="1" ht="100" customHeight="1" spans="1:21">
      <c r="A67" s="28" t="s">
        <v>25</v>
      </c>
      <c r="B67" s="28"/>
      <c r="C67" s="25">
        <v>2</v>
      </c>
      <c r="D67" s="31"/>
      <c r="E67" s="37"/>
      <c r="F67" s="37"/>
      <c r="G67" s="31"/>
      <c r="H67" s="31"/>
      <c r="I67" s="31"/>
      <c r="J67" s="45">
        <f>K67+P67+R67+Q67</f>
        <v>400</v>
      </c>
      <c r="K67" s="45">
        <f>SUM(L67:O67)</f>
        <v>100</v>
      </c>
      <c r="L67" s="59">
        <f>SUM(L68:L69)</f>
        <v>100</v>
      </c>
      <c r="M67" s="59"/>
      <c r="N67" s="59"/>
      <c r="O67" s="59"/>
      <c r="P67" s="59"/>
      <c r="Q67" s="59"/>
      <c r="R67" s="59">
        <f>SUM(R68:R69)</f>
        <v>300</v>
      </c>
      <c r="S67" s="49"/>
      <c r="T67" s="50"/>
      <c r="U67" s="49"/>
    </row>
    <row r="68" s="8" customFormat="1" ht="100" customHeight="1" spans="1:21">
      <c r="A68" s="31">
        <v>1</v>
      </c>
      <c r="B68" s="34" t="s">
        <v>283</v>
      </c>
      <c r="C68" s="34" t="s">
        <v>284</v>
      </c>
      <c r="D68" s="31" t="s">
        <v>67</v>
      </c>
      <c r="E68" s="31" t="s">
        <v>112</v>
      </c>
      <c r="F68" s="31" t="s">
        <v>285</v>
      </c>
      <c r="G68" s="31" t="s">
        <v>70</v>
      </c>
      <c r="H68" s="31" t="s">
        <v>286</v>
      </c>
      <c r="I68" s="31" t="s">
        <v>112</v>
      </c>
      <c r="J68" s="42">
        <v>200</v>
      </c>
      <c r="K68" s="42">
        <v>50</v>
      </c>
      <c r="L68" s="40">
        <v>50</v>
      </c>
      <c r="M68" s="40"/>
      <c r="N68" s="40"/>
      <c r="O68" s="40"/>
      <c r="P68" s="40"/>
      <c r="Q68" s="40"/>
      <c r="R68" s="40">
        <v>150</v>
      </c>
      <c r="S68" s="49" t="s">
        <v>71</v>
      </c>
      <c r="T68" s="50">
        <v>0.9</v>
      </c>
      <c r="U68" s="49"/>
    </row>
    <row r="69" s="9" customFormat="1" ht="100" customHeight="1" spans="1:21">
      <c r="A69" s="31">
        <v>2</v>
      </c>
      <c r="B69" s="34" t="s">
        <v>287</v>
      </c>
      <c r="C69" s="32" t="s">
        <v>288</v>
      </c>
      <c r="D69" s="31" t="s">
        <v>67</v>
      </c>
      <c r="E69" s="31" t="s">
        <v>116</v>
      </c>
      <c r="F69" s="31" t="s">
        <v>119</v>
      </c>
      <c r="G69" s="31" t="s">
        <v>70</v>
      </c>
      <c r="H69" s="31" t="s">
        <v>289</v>
      </c>
      <c r="I69" s="31" t="s">
        <v>116</v>
      </c>
      <c r="J69" s="42">
        <v>200</v>
      </c>
      <c r="K69" s="42">
        <v>50</v>
      </c>
      <c r="L69" s="40">
        <v>50</v>
      </c>
      <c r="M69" s="40"/>
      <c r="N69" s="40"/>
      <c r="O69" s="40"/>
      <c r="P69" s="40"/>
      <c r="Q69" s="40"/>
      <c r="R69" s="40">
        <v>150</v>
      </c>
      <c r="S69" s="49" t="s">
        <v>71</v>
      </c>
      <c r="T69" s="50">
        <v>1</v>
      </c>
      <c r="U69" s="49" t="s">
        <v>57</v>
      </c>
    </row>
    <row r="70" s="10" customFormat="1" ht="100" customHeight="1" spans="1:21">
      <c r="A70" s="28" t="s">
        <v>26</v>
      </c>
      <c r="B70" s="28"/>
      <c r="C70" s="25">
        <v>8</v>
      </c>
      <c r="D70" s="52"/>
      <c r="E70" s="31"/>
      <c r="F70" s="31"/>
      <c r="G70" s="31"/>
      <c r="H70" s="31"/>
      <c r="I70" s="31"/>
      <c r="J70" s="45">
        <f>K70+P70+R70+Q70</f>
        <v>1188</v>
      </c>
      <c r="K70" s="45">
        <f>SUM(L70:O70)</f>
        <v>940</v>
      </c>
      <c r="L70" s="42">
        <f>SUM(L71:L78)</f>
        <v>710</v>
      </c>
      <c r="M70" s="42">
        <f t="shared" ref="M70:V70" si="7">SUM(M71:M78)</f>
        <v>230</v>
      </c>
      <c r="N70" s="42">
        <f t="shared" si="7"/>
        <v>0</v>
      </c>
      <c r="O70" s="42">
        <f t="shared" si="7"/>
        <v>0</v>
      </c>
      <c r="P70" s="42">
        <f t="shared" si="7"/>
        <v>0</v>
      </c>
      <c r="Q70" s="42">
        <f t="shared" si="7"/>
        <v>0</v>
      </c>
      <c r="R70" s="42">
        <f t="shared" si="7"/>
        <v>248</v>
      </c>
      <c r="S70" s="49"/>
      <c r="T70" s="50"/>
      <c r="U70" s="49"/>
    </row>
    <row r="71" s="8" customFormat="1" ht="100" customHeight="1" spans="1:21">
      <c r="A71" s="31">
        <v>1</v>
      </c>
      <c r="B71" s="34" t="s">
        <v>290</v>
      </c>
      <c r="C71" s="32" t="s">
        <v>291</v>
      </c>
      <c r="D71" s="31" t="s">
        <v>67</v>
      </c>
      <c r="E71" s="31" t="s">
        <v>107</v>
      </c>
      <c r="F71" s="31" t="s">
        <v>292</v>
      </c>
      <c r="G71" s="31" t="s">
        <v>70</v>
      </c>
      <c r="H71" s="31" t="s">
        <v>293</v>
      </c>
      <c r="I71" s="31" t="s">
        <v>107</v>
      </c>
      <c r="J71" s="42">
        <v>100</v>
      </c>
      <c r="K71" s="42">
        <v>30</v>
      </c>
      <c r="L71" s="40">
        <v>30</v>
      </c>
      <c r="M71" s="40"/>
      <c r="N71" s="40"/>
      <c r="O71" s="40"/>
      <c r="P71" s="40"/>
      <c r="Q71" s="40"/>
      <c r="R71" s="40">
        <v>70</v>
      </c>
      <c r="S71" s="49" t="s">
        <v>71</v>
      </c>
      <c r="T71" s="50">
        <v>1</v>
      </c>
      <c r="U71" s="49" t="s">
        <v>100</v>
      </c>
    </row>
    <row r="72" s="8" customFormat="1" ht="100" customHeight="1" spans="1:21">
      <c r="A72" s="31">
        <v>2</v>
      </c>
      <c r="B72" s="34" t="s">
        <v>294</v>
      </c>
      <c r="C72" s="32" t="s">
        <v>295</v>
      </c>
      <c r="D72" s="31" t="s">
        <v>67</v>
      </c>
      <c r="E72" s="31" t="s">
        <v>296</v>
      </c>
      <c r="F72" s="31" t="s">
        <v>297</v>
      </c>
      <c r="G72" s="31" t="s">
        <v>70</v>
      </c>
      <c r="H72" s="31" t="s">
        <v>298</v>
      </c>
      <c r="I72" s="31" t="s">
        <v>70</v>
      </c>
      <c r="J72" s="42">
        <v>40</v>
      </c>
      <c r="K72" s="42">
        <v>40</v>
      </c>
      <c r="L72" s="40">
        <v>40</v>
      </c>
      <c r="M72" s="40"/>
      <c r="N72" s="40"/>
      <c r="O72" s="40"/>
      <c r="P72" s="40"/>
      <c r="Q72" s="40"/>
      <c r="R72" s="40"/>
      <c r="S72" s="49" t="s">
        <v>71</v>
      </c>
      <c r="T72" s="51">
        <v>1</v>
      </c>
      <c r="U72" s="49" t="s">
        <v>57</v>
      </c>
    </row>
    <row r="73" s="8" customFormat="1" ht="100" customHeight="1" spans="1:21">
      <c r="A73" s="31">
        <v>3</v>
      </c>
      <c r="B73" s="34" t="s">
        <v>299</v>
      </c>
      <c r="C73" s="34" t="s">
        <v>300</v>
      </c>
      <c r="D73" s="31" t="s">
        <v>67</v>
      </c>
      <c r="E73" s="31" t="s">
        <v>68</v>
      </c>
      <c r="F73" s="31" t="s">
        <v>301</v>
      </c>
      <c r="G73" s="31" t="s">
        <v>70</v>
      </c>
      <c r="H73" s="31" t="s">
        <v>302</v>
      </c>
      <c r="I73" s="31" t="s">
        <v>68</v>
      </c>
      <c r="J73" s="42">
        <v>100</v>
      </c>
      <c r="K73" s="42">
        <v>100</v>
      </c>
      <c r="L73" s="40">
        <v>100</v>
      </c>
      <c r="M73" s="40"/>
      <c r="N73" s="40"/>
      <c r="O73" s="40"/>
      <c r="P73" s="40"/>
      <c r="Q73" s="40"/>
      <c r="R73" s="40"/>
      <c r="S73" s="49" t="s">
        <v>71</v>
      </c>
      <c r="T73" s="50">
        <v>0.8</v>
      </c>
      <c r="U73" s="49"/>
    </row>
    <row r="74" s="8" customFormat="1" ht="100" customHeight="1" spans="1:21">
      <c r="A74" s="31">
        <v>4</v>
      </c>
      <c r="B74" s="34" t="s">
        <v>303</v>
      </c>
      <c r="C74" s="32" t="s">
        <v>304</v>
      </c>
      <c r="D74" s="31" t="s">
        <v>67</v>
      </c>
      <c r="E74" s="31" t="s">
        <v>125</v>
      </c>
      <c r="F74" s="31" t="s">
        <v>305</v>
      </c>
      <c r="G74" s="31" t="s">
        <v>70</v>
      </c>
      <c r="H74" s="31" t="s">
        <v>306</v>
      </c>
      <c r="I74" s="31" t="s">
        <v>125</v>
      </c>
      <c r="J74" s="42">
        <v>70</v>
      </c>
      <c r="K74" s="42">
        <v>20</v>
      </c>
      <c r="L74" s="46">
        <v>20</v>
      </c>
      <c r="M74" s="46"/>
      <c r="N74" s="59"/>
      <c r="O74" s="59"/>
      <c r="P74" s="59"/>
      <c r="Q74" s="59"/>
      <c r="R74" s="46">
        <v>50</v>
      </c>
      <c r="S74" s="49" t="s">
        <v>71</v>
      </c>
      <c r="T74" s="51">
        <v>1</v>
      </c>
      <c r="U74" s="49" t="s">
        <v>100</v>
      </c>
    </row>
    <row r="75" s="8" customFormat="1" ht="147" customHeight="1" spans="1:21">
      <c r="A75" s="31">
        <v>5</v>
      </c>
      <c r="B75" s="34" t="s">
        <v>307</v>
      </c>
      <c r="C75" s="34" t="s">
        <v>308</v>
      </c>
      <c r="D75" s="37" t="s">
        <v>217</v>
      </c>
      <c r="E75" s="31" t="s">
        <v>18</v>
      </c>
      <c r="F75" s="31" t="s">
        <v>309</v>
      </c>
      <c r="G75" s="31" t="s">
        <v>70</v>
      </c>
      <c r="H75" s="31" t="s">
        <v>70</v>
      </c>
      <c r="I75" s="31" t="s">
        <v>70</v>
      </c>
      <c r="J75" s="60">
        <v>580</v>
      </c>
      <c r="K75" s="60">
        <v>580</v>
      </c>
      <c r="L75" s="60">
        <v>350</v>
      </c>
      <c r="M75" s="60">
        <v>230</v>
      </c>
      <c r="N75" s="60"/>
      <c r="O75" s="60"/>
      <c r="P75" s="40"/>
      <c r="Q75" s="46"/>
      <c r="R75" s="40"/>
      <c r="S75" s="49" t="s">
        <v>71</v>
      </c>
      <c r="T75" s="50">
        <v>1</v>
      </c>
      <c r="U75" s="49" t="s">
        <v>57</v>
      </c>
    </row>
    <row r="76" s="8" customFormat="1" ht="147" customHeight="1" spans="1:21">
      <c r="A76" s="31">
        <v>6</v>
      </c>
      <c r="B76" s="34" t="s">
        <v>310</v>
      </c>
      <c r="C76" s="34" t="s">
        <v>311</v>
      </c>
      <c r="D76" s="37" t="s">
        <v>217</v>
      </c>
      <c r="E76" s="31" t="s">
        <v>18</v>
      </c>
      <c r="F76" s="31" t="s">
        <v>309</v>
      </c>
      <c r="G76" s="31" t="s">
        <v>70</v>
      </c>
      <c r="H76" s="31" t="s">
        <v>139</v>
      </c>
      <c r="I76" s="31" t="s">
        <v>70</v>
      </c>
      <c r="J76" s="42">
        <v>218</v>
      </c>
      <c r="K76" s="42">
        <v>150</v>
      </c>
      <c r="L76" s="40">
        <v>150</v>
      </c>
      <c r="M76" s="40"/>
      <c r="N76" s="40"/>
      <c r="O76" s="40"/>
      <c r="P76" s="40"/>
      <c r="Q76" s="46"/>
      <c r="R76" s="40">
        <v>68</v>
      </c>
      <c r="S76" s="49" t="s">
        <v>71</v>
      </c>
      <c r="T76" s="50">
        <v>0.75</v>
      </c>
      <c r="U76" s="49"/>
    </row>
    <row r="77" s="8" customFormat="1" ht="117" customHeight="1" spans="1:21">
      <c r="A77" s="31">
        <v>7</v>
      </c>
      <c r="B77" s="34" t="s">
        <v>312</v>
      </c>
      <c r="C77" s="34" t="s">
        <v>313</v>
      </c>
      <c r="D77" s="37" t="s">
        <v>217</v>
      </c>
      <c r="E77" s="31" t="s">
        <v>314</v>
      </c>
      <c r="F77" s="31" t="s">
        <v>315</v>
      </c>
      <c r="G77" s="31" t="s">
        <v>70</v>
      </c>
      <c r="H77" s="31" t="s">
        <v>316</v>
      </c>
      <c r="I77" s="31" t="s">
        <v>125</v>
      </c>
      <c r="J77" s="42">
        <v>40</v>
      </c>
      <c r="K77" s="42">
        <v>10</v>
      </c>
      <c r="L77" s="40">
        <v>10</v>
      </c>
      <c r="M77" s="40"/>
      <c r="N77" s="40"/>
      <c r="O77" s="40"/>
      <c r="P77" s="40"/>
      <c r="Q77" s="46"/>
      <c r="R77" s="40">
        <v>30</v>
      </c>
      <c r="S77" s="49" t="s">
        <v>71</v>
      </c>
      <c r="T77" s="50">
        <v>1</v>
      </c>
      <c r="U77" s="49" t="s">
        <v>57</v>
      </c>
    </row>
    <row r="78" s="8" customFormat="1" ht="134" customHeight="1" spans="1:21">
      <c r="A78" s="31">
        <v>8</v>
      </c>
      <c r="B78" s="34" t="s">
        <v>317</v>
      </c>
      <c r="C78" s="34" t="s">
        <v>318</v>
      </c>
      <c r="D78" s="37" t="s">
        <v>217</v>
      </c>
      <c r="E78" s="31" t="s">
        <v>83</v>
      </c>
      <c r="F78" s="31" t="s">
        <v>319</v>
      </c>
      <c r="G78" s="31" t="s">
        <v>70</v>
      </c>
      <c r="H78" s="31" t="s">
        <v>320</v>
      </c>
      <c r="I78" s="31" t="s">
        <v>83</v>
      </c>
      <c r="J78" s="42">
        <v>40</v>
      </c>
      <c r="K78" s="42">
        <v>10</v>
      </c>
      <c r="L78" s="40">
        <v>10</v>
      </c>
      <c r="M78" s="40"/>
      <c r="N78" s="40"/>
      <c r="O78" s="40"/>
      <c r="P78" s="40"/>
      <c r="Q78" s="46"/>
      <c r="R78" s="40">
        <v>30</v>
      </c>
      <c r="S78" s="49" t="s">
        <v>71</v>
      </c>
      <c r="T78" s="50">
        <v>1</v>
      </c>
      <c r="U78" s="49" t="s">
        <v>57</v>
      </c>
    </row>
    <row r="79" s="8" customFormat="1" ht="100" customHeight="1" spans="1:21">
      <c r="A79" s="28" t="s">
        <v>27</v>
      </c>
      <c r="B79" s="28"/>
      <c r="C79" s="25">
        <v>9</v>
      </c>
      <c r="D79" s="52"/>
      <c r="E79" s="31"/>
      <c r="F79" s="31"/>
      <c r="G79" s="31"/>
      <c r="H79" s="31"/>
      <c r="I79" s="31"/>
      <c r="J79" s="45">
        <f>K79+P79+R79+Q79</f>
        <v>950</v>
      </c>
      <c r="K79" s="45">
        <f>SUM(L79:O79)</f>
        <v>310</v>
      </c>
      <c r="L79" s="42">
        <f>SUM(L80:L88)</f>
        <v>310</v>
      </c>
      <c r="M79" s="42">
        <f t="shared" ref="M79:V79" si="8">SUM(M80:M88)</f>
        <v>0</v>
      </c>
      <c r="N79" s="42">
        <f t="shared" si="8"/>
        <v>0</v>
      </c>
      <c r="O79" s="42">
        <f t="shared" si="8"/>
        <v>0</v>
      </c>
      <c r="P79" s="42">
        <f t="shared" si="8"/>
        <v>0</v>
      </c>
      <c r="Q79" s="42">
        <f t="shared" si="8"/>
        <v>0</v>
      </c>
      <c r="R79" s="42">
        <f t="shared" si="8"/>
        <v>640</v>
      </c>
      <c r="S79" s="49"/>
      <c r="T79" s="50"/>
      <c r="U79" s="49"/>
    </row>
    <row r="80" s="8" customFormat="1" ht="100" customHeight="1" spans="1:21">
      <c r="A80" s="31">
        <v>1</v>
      </c>
      <c r="B80" s="32" t="s">
        <v>321</v>
      </c>
      <c r="C80" s="32" t="s">
        <v>322</v>
      </c>
      <c r="D80" s="31" t="s">
        <v>67</v>
      </c>
      <c r="E80" s="31" t="s">
        <v>112</v>
      </c>
      <c r="F80" s="31" t="s">
        <v>323</v>
      </c>
      <c r="G80" s="31" t="s">
        <v>70</v>
      </c>
      <c r="H80" s="31" t="s">
        <v>324</v>
      </c>
      <c r="I80" s="31" t="s">
        <v>112</v>
      </c>
      <c r="J80" s="42">
        <v>90</v>
      </c>
      <c r="K80" s="42">
        <v>30</v>
      </c>
      <c r="L80" s="40">
        <v>30</v>
      </c>
      <c r="M80" s="40"/>
      <c r="N80" s="40"/>
      <c r="O80" s="40"/>
      <c r="P80" s="40"/>
      <c r="Q80" s="40"/>
      <c r="R80" s="40">
        <v>60</v>
      </c>
      <c r="S80" s="49" t="s">
        <v>71</v>
      </c>
      <c r="T80" s="50">
        <v>1</v>
      </c>
      <c r="U80" s="49" t="s">
        <v>64</v>
      </c>
    </row>
    <row r="81" s="8" customFormat="1" ht="100" customHeight="1" spans="1:21">
      <c r="A81" s="31">
        <v>2</v>
      </c>
      <c r="B81" s="32" t="s">
        <v>325</v>
      </c>
      <c r="C81" s="32" t="s">
        <v>326</v>
      </c>
      <c r="D81" s="31" t="s">
        <v>67</v>
      </c>
      <c r="E81" s="31" t="s">
        <v>68</v>
      </c>
      <c r="F81" s="31" t="s">
        <v>327</v>
      </c>
      <c r="G81" s="31" t="s">
        <v>70</v>
      </c>
      <c r="H81" s="31" t="s">
        <v>328</v>
      </c>
      <c r="I81" s="31" t="s">
        <v>68</v>
      </c>
      <c r="J81" s="42">
        <v>160</v>
      </c>
      <c r="K81" s="42">
        <v>50</v>
      </c>
      <c r="L81" s="40">
        <v>50</v>
      </c>
      <c r="M81" s="40"/>
      <c r="N81" s="40"/>
      <c r="O81" s="40"/>
      <c r="P81" s="40"/>
      <c r="Q81" s="40"/>
      <c r="R81" s="40">
        <v>110</v>
      </c>
      <c r="S81" s="49" t="s">
        <v>71</v>
      </c>
      <c r="T81" s="50">
        <v>0.8</v>
      </c>
      <c r="U81" s="49"/>
    </row>
    <row r="82" s="8" customFormat="1" ht="100" customHeight="1" spans="1:21">
      <c r="A82" s="31">
        <v>3</v>
      </c>
      <c r="B82" s="32" t="s">
        <v>329</v>
      </c>
      <c r="C82" s="36" t="s">
        <v>330</v>
      </c>
      <c r="D82" s="31" t="s">
        <v>67</v>
      </c>
      <c r="E82" s="31" t="s">
        <v>131</v>
      </c>
      <c r="F82" s="31" t="s">
        <v>331</v>
      </c>
      <c r="G82" s="31" t="s">
        <v>70</v>
      </c>
      <c r="H82" s="31" t="s">
        <v>332</v>
      </c>
      <c r="I82" s="31" t="s">
        <v>131</v>
      </c>
      <c r="J82" s="42">
        <v>90</v>
      </c>
      <c r="K82" s="42">
        <v>30</v>
      </c>
      <c r="L82" s="40">
        <v>30</v>
      </c>
      <c r="M82" s="40"/>
      <c r="N82" s="40"/>
      <c r="O82" s="40"/>
      <c r="P82" s="40"/>
      <c r="Q82" s="40"/>
      <c r="R82" s="40">
        <v>60</v>
      </c>
      <c r="S82" s="49" t="s">
        <v>71</v>
      </c>
      <c r="T82" s="50">
        <v>0.8</v>
      </c>
      <c r="U82" s="49" t="s">
        <v>57</v>
      </c>
    </row>
    <row r="83" s="11" customFormat="1" ht="100" customHeight="1" spans="1:21">
      <c r="A83" s="31">
        <v>4</v>
      </c>
      <c r="B83" s="32" t="s">
        <v>333</v>
      </c>
      <c r="C83" s="32" t="s">
        <v>334</v>
      </c>
      <c r="D83" s="31" t="s">
        <v>67</v>
      </c>
      <c r="E83" s="31" t="s">
        <v>116</v>
      </c>
      <c r="F83" s="31" t="s">
        <v>170</v>
      </c>
      <c r="G83" s="31" t="s">
        <v>70</v>
      </c>
      <c r="H83" s="31" t="s">
        <v>335</v>
      </c>
      <c r="I83" s="31" t="s">
        <v>116</v>
      </c>
      <c r="J83" s="42">
        <v>60</v>
      </c>
      <c r="K83" s="42">
        <v>30</v>
      </c>
      <c r="L83" s="40">
        <v>30</v>
      </c>
      <c r="M83" s="40"/>
      <c r="N83" s="40"/>
      <c r="O83" s="40"/>
      <c r="P83" s="40"/>
      <c r="Q83" s="40"/>
      <c r="R83" s="40">
        <v>30</v>
      </c>
      <c r="S83" s="49" t="s">
        <v>71</v>
      </c>
      <c r="T83" s="50">
        <v>1</v>
      </c>
      <c r="U83" s="49" t="s">
        <v>57</v>
      </c>
    </row>
    <row r="84" s="11" customFormat="1" ht="100" customHeight="1" spans="1:21">
      <c r="A84" s="31">
        <v>5</v>
      </c>
      <c r="B84" s="32" t="s">
        <v>336</v>
      </c>
      <c r="C84" s="32" t="s">
        <v>337</v>
      </c>
      <c r="D84" s="31" t="s">
        <v>67</v>
      </c>
      <c r="E84" s="31" t="s">
        <v>87</v>
      </c>
      <c r="F84" s="31" t="s">
        <v>338</v>
      </c>
      <c r="G84" s="31" t="s">
        <v>70</v>
      </c>
      <c r="H84" s="31" t="s">
        <v>339</v>
      </c>
      <c r="I84" s="57" t="s">
        <v>87</v>
      </c>
      <c r="J84" s="42">
        <v>100</v>
      </c>
      <c r="K84" s="42">
        <v>30</v>
      </c>
      <c r="L84" s="40">
        <v>30</v>
      </c>
      <c r="M84" s="40"/>
      <c r="N84" s="40"/>
      <c r="O84" s="40"/>
      <c r="P84" s="40"/>
      <c r="Q84" s="40"/>
      <c r="R84" s="40">
        <v>70</v>
      </c>
      <c r="S84" s="49" t="s">
        <v>71</v>
      </c>
      <c r="T84" s="50">
        <v>1</v>
      </c>
      <c r="U84" s="49" t="s">
        <v>57</v>
      </c>
    </row>
    <row r="85" s="11" customFormat="1" ht="100" customHeight="1" spans="1:21">
      <c r="A85" s="31">
        <v>6</v>
      </c>
      <c r="B85" s="32" t="s">
        <v>340</v>
      </c>
      <c r="C85" s="32" t="s">
        <v>341</v>
      </c>
      <c r="D85" s="31" t="s">
        <v>67</v>
      </c>
      <c r="E85" s="31" t="s">
        <v>125</v>
      </c>
      <c r="F85" s="31" t="s">
        <v>342</v>
      </c>
      <c r="G85" s="31" t="s">
        <v>70</v>
      </c>
      <c r="H85" s="31" t="s">
        <v>343</v>
      </c>
      <c r="I85" s="31" t="s">
        <v>125</v>
      </c>
      <c r="J85" s="42">
        <v>90</v>
      </c>
      <c r="K85" s="42">
        <v>30</v>
      </c>
      <c r="L85" s="40">
        <v>30</v>
      </c>
      <c r="M85" s="40"/>
      <c r="N85" s="40"/>
      <c r="O85" s="40"/>
      <c r="P85" s="40"/>
      <c r="Q85" s="40"/>
      <c r="R85" s="40">
        <v>60</v>
      </c>
      <c r="S85" s="49" t="s">
        <v>71</v>
      </c>
      <c r="T85" s="51">
        <v>1</v>
      </c>
      <c r="U85" s="49" t="s">
        <v>57</v>
      </c>
    </row>
    <row r="86" s="12" customFormat="1" ht="100" customHeight="1" spans="1:21">
      <c r="A86" s="31">
        <v>7</v>
      </c>
      <c r="B86" s="34" t="s">
        <v>344</v>
      </c>
      <c r="C86" s="32" t="s">
        <v>345</v>
      </c>
      <c r="D86" s="31" t="s">
        <v>67</v>
      </c>
      <c r="E86" s="31" t="s">
        <v>87</v>
      </c>
      <c r="F86" s="31" t="s">
        <v>346</v>
      </c>
      <c r="G86" s="31" t="s">
        <v>70</v>
      </c>
      <c r="H86" s="31" t="s">
        <v>347</v>
      </c>
      <c r="I86" s="31" t="s">
        <v>87</v>
      </c>
      <c r="J86" s="42">
        <v>90</v>
      </c>
      <c r="K86" s="42">
        <v>30</v>
      </c>
      <c r="L86" s="40">
        <v>30</v>
      </c>
      <c r="M86" s="40"/>
      <c r="N86" s="40"/>
      <c r="O86" s="40"/>
      <c r="P86" s="40"/>
      <c r="Q86" s="40"/>
      <c r="R86" s="40">
        <v>60</v>
      </c>
      <c r="S86" s="49" t="s">
        <v>71</v>
      </c>
      <c r="T86" s="50">
        <v>1</v>
      </c>
      <c r="U86" s="49" t="s">
        <v>57</v>
      </c>
    </row>
    <row r="87" s="12" customFormat="1" ht="100" customHeight="1" spans="1:21">
      <c r="A87" s="31">
        <v>8</v>
      </c>
      <c r="B87" s="34" t="s">
        <v>348</v>
      </c>
      <c r="C87" s="34" t="s">
        <v>349</v>
      </c>
      <c r="D87" s="37" t="s">
        <v>217</v>
      </c>
      <c r="E87" s="31" t="s">
        <v>68</v>
      </c>
      <c r="F87" s="31" t="s">
        <v>79</v>
      </c>
      <c r="G87" s="31" t="s">
        <v>70</v>
      </c>
      <c r="H87" s="31" t="s">
        <v>350</v>
      </c>
      <c r="I87" s="57" t="s">
        <v>68</v>
      </c>
      <c r="J87" s="42">
        <v>170</v>
      </c>
      <c r="K87" s="42">
        <v>50</v>
      </c>
      <c r="L87" s="40">
        <v>50</v>
      </c>
      <c r="M87" s="40"/>
      <c r="N87" s="40"/>
      <c r="O87" s="40"/>
      <c r="P87" s="40"/>
      <c r="Q87" s="40"/>
      <c r="R87" s="40">
        <v>120</v>
      </c>
      <c r="S87" s="49" t="s">
        <v>71</v>
      </c>
      <c r="T87" s="50">
        <v>0.8</v>
      </c>
      <c r="U87" s="49"/>
    </row>
    <row r="88" s="12" customFormat="1" ht="100" customHeight="1" spans="1:21">
      <c r="A88" s="31">
        <v>9</v>
      </c>
      <c r="B88" s="34" t="s">
        <v>351</v>
      </c>
      <c r="C88" s="34" t="s">
        <v>352</v>
      </c>
      <c r="D88" s="37" t="s">
        <v>217</v>
      </c>
      <c r="E88" s="31" t="s">
        <v>125</v>
      </c>
      <c r="F88" s="31" t="s">
        <v>353</v>
      </c>
      <c r="G88" s="31" t="s">
        <v>70</v>
      </c>
      <c r="H88" s="31" t="s">
        <v>354</v>
      </c>
      <c r="I88" s="57" t="s">
        <v>125</v>
      </c>
      <c r="J88" s="42">
        <v>100</v>
      </c>
      <c r="K88" s="42">
        <v>30</v>
      </c>
      <c r="L88" s="40">
        <v>30</v>
      </c>
      <c r="M88" s="40"/>
      <c r="N88" s="40"/>
      <c r="O88" s="40"/>
      <c r="P88" s="40"/>
      <c r="Q88" s="40"/>
      <c r="R88" s="40">
        <v>70</v>
      </c>
      <c r="S88" s="49" t="s">
        <v>71</v>
      </c>
      <c r="T88" s="50">
        <v>0.5</v>
      </c>
      <c r="U88" s="49"/>
    </row>
    <row r="89" s="13" customFormat="1" ht="100" customHeight="1" spans="1:21">
      <c r="A89" s="28" t="s">
        <v>28</v>
      </c>
      <c r="B89" s="28"/>
      <c r="C89" s="53">
        <v>11</v>
      </c>
      <c r="D89" s="54"/>
      <c r="E89" s="25"/>
      <c r="F89" s="25"/>
      <c r="G89" s="25"/>
      <c r="H89" s="55"/>
      <c r="I89" s="55"/>
      <c r="J89" s="45">
        <f>K89+P89+R89+Q89</f>
        <v>1092.3</v>
      </c>
      <c r="K89" s="45">
        <f>SUM(L89:O89)</f>
        <v>388</v>
      </c>
      <c r="L89" s="42">
        <f>SUM(L90:L100)</f>
        <v>328</v>
      </c>
      <c r="M89" s="42">
        <f t="shared" ref="M89:V89" si="9">SUM(M90:M100)</f>
        <v>60</v>
      </c>
      <c r="N89" s="42">
        <f t="shared" si="9"/>
        <v>0</v>
      </c>
      <c r="O89" s="42">
        <f t="shared" si="9"/>
        <v>0</v>
      </c>
      <c r="P89" s="42">
        <f t="shared" si="9"/>
        <v>0</v>
      </c>
      <c r="Q89" s="42">
        <f t="shared" si="9"/>
        <v>0</v>
      </c>
      <c r="R89" s="42">
        <f t="shared" si="9"/>
        <v>704.3</v>
      </c>
      <c r="S89" s="49"/>
      <c r="T89" s="50"/>
      <c r="U89" s="49"/>
    </row>
    <row r="90" s="12" customFormat="1" ht="100" customHeight="1" spans="1:21">
      <c r="A90" s="31">
        <v>1</v>
      </c>
      <c r="B90" s="34" t="s">
        <v>355</v>
      </c>
      <c r="C90" s="34" t="s">
        <v>356</v>
      </c>
      <c r="D90" s="37" t="s">
        <v>217</v>
      </c>
      <c r="E90" s="31" t="s">
        <v>125</v>
      </c>
      <c r="F90" s="31" t="s">
        <v>357</v>
      </c>
      <c r="G90" s="31" t="s">
        <v>70</v>
      </c>
      <c r="H90" s="31" t="s">
        <v>358</v>
      </c>
      <c r="I90" s="57" t="s">
        <v>125</v>
      </c>
      <c r="J90" s="42">
        <v>100</v>
      </c>
      <c r="K90" s="42">
        <v>30</v>
      </c>
      <c r="L90" s="40">
        <v>30</v>
      </c>
      <c r="M90" s="40"/>
      <c r="N90" s="40"/>
      <c r="O90" s="40"/>
      <c r="P90" s="40"/>
      <c r="Q90" s="40"/>
      <c r="R90" s="40">
        <v>70</v>
      </c>
      <c r="S90" s="49" t="s">
        <v>71</v>
      </c>
      <c r="T90" s="50">
        <v>1</v>
      </c>
      <c r="U90" s="49" t="s">
        <v>57</v>
      </c>
    </row>
    <row r="91" s="12" customFormat="1" ht="100" customHeight="1" spans="1:21">
      <c r="A91" s="31">
        <v>2</v>
      </c>
      <c r="B91" s="34" t="s">
        <v>359</v>
      </c>
      <c r="C91" s="34" t="s">
        <v>360</v>
      </c>
      <c r="D91" s="37" t="s">
        <v>217</v>
      </c>
      <c r="E91" s="31" t="s">
        <v>122</v>
      </c>
      <c r="F91" s="31" t="s">
        <v>361</v>
      </c>
      <c r="G91" s="31" t="s">
        <v>70</v>
      </c>
      <c r="H91" s="31" t="s">
        <v>362</v>
      </c>
      <c r="I91" s="57" t="s">
        <v>122</v>
      </c>
      <c r="J91" s="42">
        <v>70</v>
      </c>
      <c r="K91" s="42">
        <v>20</v>
      </c>
      <c r="L91" s="40">
        <v>20</v>
      </c>
      <c r="M91" s="40"/>
      <c r="N91" s="40"/>
      <c r="O91" s="40"/>
      <c r="P91" s="40"/>
      <c r="Q91" s="40"/>
      <c r="R91" s="40">
        <v>50</v>
      </c>
      <c r="S91" s="49" t="s">
        <v>71</v>
      </c>
      <c r="T91" s="50">
        <v>1</v>
      </c>
      <c r="U91" s="49" t="s">
        <v>57</v>
      </c>
    </row>
    <row r="92" s="12" customFormat="1" ht="100" customHeight="1" spans="1:21">
      <c r="A92" s="31">
        <v>3</v>
      </c>
      <c r="B92" s="34" t="s">
        <v>363</v>
      </c>
      <c r="C92" s="34" t="s">
        <v>364</v>
      </c>
      <c r="D92" s="37" t="s">
        <v>217</v>
      </c>
      <c r="E92" s="31" t="s">
        <v>365</v>
      </c>
      <c r="F92" s="31" t="s">
        <v>366</v>
      </c>
      <c r="G92" s="31" t="s">
        <v>70</v>
      </c>
      <c r="H92" s="31" t="s">
        <v>367</v>
      </c>
      <c r="I92" s="31" t="s">
        <v>98</v>
      </c>
      <c r="J92" s="42">
        <v>100</v>
      </c>
      <c r="K92" s="42">
        <v>30</v>
      </c>
      <c r="L92" s="40">
        <v>30</v>
      </c>
      <c r="M92" s="40"/>
      <c r="N92" s="40"/>
      <c r="O92" s="40"/>
      <c r="P92" s="40"/>
      <c r="Q92" s="40"/>
      <c r="R92" s="40">
        <v>70</v>
      </c>
      <c r="S92" s="49" t="s">
        <v>71</v>
      </c>
      <c r="T92" s="50">
        <v>1</v>
      </c>
      <c r="U92" s="49" t="s">
        <v>100</v>
      </c>
    </row>
    <row r="93" s="12" customFormat="1" ht="100" customHeight="1" spans="1:21">
      <c r="A93" s="31">
        <v>4</v>
      </c>
      <c r="B93" s="34" t="s">
        <v>368</v>
      </c>
      <c r="C93" s="34" t="s">
        <v>369</v>
      </c>
      <c r="D93" s="37" t="s">
        <v>217</v>
      </c>
      <c r="E93" s="31" t="s">
        <v>87</v>
      </c>
      <c r="F93" s="31" t="s">
        <v>370</v>
      </c>
      <c r="G93" s="31" t="s">
        <v>70</v>
      </c>
      <c r="H93" s="31" t="s">
        <v>371</v>
      </c>
      <c r="I93" s="57" t="s">
        <v>87</v>
      </c>
      <c r="J93" s="42">
        <v>70</v>
      </c>
      <c r="K93" s="42">
        <v>20</v>
      </c>
      <c r="L93" s="40">
        <v>20</v>
      </c>
      <c r="M93" s="40"/>
      <c r="N93" s="40"/>
      <c r="O93" s="40"/>
      <c r="P93" s="40"/>
      <c r="Q93" s="40"/>
      <c r="R93" s="40">
        <v>50</v>
      </c>
      <c r="S93" s="49" t="s">
        <v>71</v>
      </c>
      <c r="T93" s="50">
        <v>1</v>
      </c>
      <c r="U93" s="49" t="s">
        <v>57</v>
      </c>
    </row>
    <row r="94" s="12" customFormat="1" ht="100" customHeight="1" spans="1:21">
      <c r="A94" s="31">
        <v>5</v>
      </c>
      <c r="B94" s="34" t="s">
        <v>372</v>
      </c>
      <c r="C94" s="34" t="s">
        <v>373</v>
      </c>
      <c r="D94" s="37" t="s">
        <v>217</v>
      </c>
      <c r="E94" s="31" t="s">
        <v>112</v>
      </c>
      <c r="F94" s="31" t="s">
        <v>202</v>
      </c>
      <c r="G94" s="31" t="s">
        <v>70</v>
      </c>
      <c r="H94" s="31" t="s">
        <v>374</v>
      </c>
      <c r="I94" s="57" t="s">
        <v>112</v>
      </c>
      <c r="J94" s="42">
        <v>70</v>
      </c>
      <c r="K94" s="42">
        <v>20</v>
      </c>
      <c r="L94" s="40">
        <v>20</v>
      </c>
      <c r="M94" s="40"/>
      <c r="N94" s="40"/>
      <c r="O94" s="40"/>
      <c r="P94" s="40"/>
      <c r="Q94" s="40"/>
      <c r="R94" s="40">
        <v>50</v>
      </c>
      <c r="S94" s="49" t="s">
        <v>71</v>
      </c>
      <c r="T94" s="50">
        <v>1</v>
      </c>
      <c r="U94" s="49" t="s">
        <v>64</v>
      </c>
    </row>
    <row r="95" s="12" customFormat="1" ht="100" customHeight="1" spans="1:21">
      <c r="A95" s="31">
        <v>6</v>
      </c>
      <c r="B95" s="34" t="s">
        <v>375</v>
      </c>
      <c r="C95" s="32" t="s">
        <v>376</v>
      </c>
      <c r="D95" s="37" t="s">
        <v>217</v>
      </c>
      <c r="E95" s="31" t="s">
        <v>68</v>
      </c>
      <c r="F95" s="31" t="s">
        <v>377</v>
      </c>
      <c r="G95" s="31" t="s">
        <v>378</v>
      </c>
      <c r="H95" s="40" t="s">
        <v>379</v>
      </c>
      <c r="I95" s="31" t="s">
        <v>378</v>
      </c>
      <c r="J95" s="42">
        <v>160</v>
      </c>
      <c r="K95" s="42">
        <v>48</v>
      </c>
      <c r="L95" s="40">
        <v>48</v>
      </c>
      <c r="M95" s="40"/>
      <c r="N95" s="40"/>
      <c r="O95" s="40"/>
      <c r="P95" s="40"/>
      <c r="Q95" s="40"/>
      <c r="R95" s="40">
        <v>112</v>
      </c>
      <c r="S95" s="49" t="s">
        <v>71</v>
      </c>
      <c r="T95" s="50">
        <v>1</v>
      </c>
      <c r="U95" s="49" t="s">
        <v>380</v>
      </c>
    </row>
    <row r="96" s="12" customFormat="1" ht="100" customHeight="1" spans="1:21">
      <c r="A96" s="31">
        <v>7</v>
      </c>
      <c r="B96" s="34" t="s">
        <v>381</v>
      </c>
      <c r="C96" s="34" t="s">
        <v>382</v>
      </c>
      <c r="D96" s="37" t="s">
        <v>217</v>
      </c>
      <c r="E96" s="31" t="s">
        <v>131</v>
      </c>
      <c r="F96" s="31" t="s">
        <v>269</v>
      </c>
      <c r="G96" s="31" t="s">
        <v>70</v>
      </c>
      <c r="H96" s="31" t="s">
        <v>383</v>
      </c>
      <c r="I96" s="57" t="s">
        <v>131</v>
      </c>
      <c r="J96" s="42">
        <v>130</v>
      </c>
      <c r="K96" s="42">
        <v>30</v>
      </c>
      <c r="L96" s="40">
        <v>30</v>
      </c>
      <c r="M96" s="40"/>
      <c r="N96" s="40"/>
      <c r="O96" s="40"/>
      <c r="P96" s="40"/>
      <c r="Q96" s="40"/>
      <c r="R96" s="40">
        <v>100</v>
      </c>
      <c r="S96" s="49" t="s">
        <v>71</v>
      </c>
      <c r="T96" s="50">
        <v>1</v>
      </c>
      <c r="U96" s="49" t="s">
        <v>64</v>
      </c>
    </row>
    <row r="97" s="12" customFormat="1" ht="100" customHeight="1" spans="1:21">
      <c r="A97" s="31">
        <v>8</v>
      </c>
      <c r="B97" s="34" t="s">
        <v>384</v>
      </c>
      <c r="C97" s="34" t="s">
        <v>385</v>
      </c>
      <c r="D97" s="37" t="s">
        <v>217</v>
      </c>
      <c r="E97" s="31" t="s">
        <v>18</v>
      </c>
      <c r="F97" s="31" t="s">
        <v>309</v>
      </c>
      <c r="G97" s="31" t="s">
        <v>70</v>
      </c>
      <c r="H97" s="31" t="s">
        <v>70</v>
      </c>
      <c r="I97" s="31" t="s">
        <v>70</v>
      </c>
      <c r="J97" s="42">
        <v>100</v>
      </c>
      <c r="K97" s="42">
        <v>100</v>
      </c>
      <c r="L97" s="40">
        <v>100</v>
      </c>
      <c r="M97" s="40"/>
      <c r="N97" s="40"/>
      <c r="O97" s="40"/>
      <c r="P97" s="40"/>
      <c r="Q97" s="40"/>
      <c r="R97" s="40"/>
      <c r="S97" s="49" t="s">
        <v>71</v>
      </c>
      <c r="T97" s="50">
        <v>0.85</v>
      </c>
      <c r="U97" s="49"/>
    </row>
    <row r="98" s="12" customFormat="1" ht="100" customHeight="1" spans="1:21">
      <c r="A98" s="31">
        <v>9</v>
      </c>
      <c r="B98" s="32" t="s">
        <v>386</v>
      </c>
      <c r="C98" s="36" t="s">
        <v>387</v>
      </c>
      <c r="D98" s="31" t="s">
        <v>67</v>
      </c>
      <c r="E98" s="31" t="s">
        <v>112</v>
      </c>
      <c r="F98" s="31" t="s">
        <v>285</v>
      </c>
      <c r="G98" s="31" t="s">
        <v>70</v>
      </c>
      <c r="H98" s="31" t="s">
        <v>388</v>
      </c>
      <c r="I98" s="31" t="s">
        <v>112</v>
      </c>
      <c r="J98" s="42">
        <v>152.3</v>
      </c>
      <c r="K98" s="42">
        <v>50</v>
      </c>
      <c r="L98" s="40"/>
      <c r="M98" s="40">
        <v>50</v>
      </c>
      <c r="N98" s="40"/>
      <c r="O98" s="40"/>
      <c r="P98" s="40"/>
      <c r="Q98" s="40"/>
      <c r="R98" s="40">
        <v>102.3</v>
      </c>
      <c r="S98" s="49" t="s">
        <v>71</v>
      </c>
      <c r="T98" s="50">
        <v>1</v>
      </c>
      <c r="U98" s="49" t="s">
        <v>64</v>
      </c>
    </row>
    <row r="99" s="12" customFormat="1" ht="100" customHeight="1" spans="1:21">
      <c r="A99" s="31">
        <v>10</v>
      </c>
      <c r="B99" s="32" t="s">
        <v>389</v>
      </c>
      <c r="C99" s="32" t="s">
        <v>390</v>
      </c>
      <c r="D99" s="31" t="s">
        <v>67</v>
      </c>
      <c r="E99" s="31" t="s">
        <v>68</v>
      </c>
      <c r="F99" s="31" t="s">
        <v>377</v>
      </c>
      <c r="G99" s="31" t="s">
        <v>70</v>
      </c>
      <c r="H99" s="31" t="s">
        <v>391</v>
      </c>
      <c r="I99" s="31" t="s">
        <v>68</v>
      </c>
      <c r="J99" s="42">
        <v>40</v>
      </c>
      <c r="K99" s="42">
        <v>10</v>
      </c>
      <c r="L99" s="40"/>
      <c r="M99" s="40">
        <v>10</v>
      </c>
      <c r="N99" s="40"/>
      <c r="O99" s="40"/>
      <c r="P99" s="40"/>
      <c r="Q99" s="40"/>
      <c r="R99" s="40">
        <v>30</v>
      </c>
      <c r="S99" s="49" t="s">
        <v>71</v>
      </c>
      <c r="T99" s="50">
        <v>1</v>
      </c>
      <c r="U99" s="49" t="s">
        <v>57</v>
      </c>
    </row>
    <row r="100" s="12" customFormat="1" ht="100" customHeight="1" spans="1:21">
      <c r="A100" s="31">
        <v>11</v>
      </c>
      <c r="B100" s="34" t="s">
        <v>392</v>
      </c>
      <c r="C100" s="34" t="s">
        <v>393</v>
      </c>
      <c r="D100" s="37" t="s">
        <v>217</v>
      </c>
      <c r="E100" s="31" t="s">
        <v>87</v>
      </c>
      <c r="F100" s="31" t="s">
        <v>394</v>
      </c>
      <c r="G100" s="31" t="s">
        <v>70</v>
      </c>
      <c r="H100" s="31" t="s">
        <v>395</v>
      </c>
      <c r="I100" s="57" t="s">
        <v>87</v>
      </c>
      <c r="J100" s="42">
        <v>100</v>
      </c>
      <c r="K100" s="42">
        <v>30</v>
      </c>
      <c r="L100" s="40">
        <v>30</v>
      </c>
      <c r="M100" s="40"/>
      <c r="N100" s="40"/>
      <c r="O100" s="40"/>
      <c r="P100" s="40"/>
      <c r="Q100" s="40"/>
      <c r="R100" s="40">
        <v>70</v>
      </c>
      <c r="S100" s="49" t="s">
        <v>71</v>
      </c>
      <c r="T100" s="50">
        <v>1</v>
      </c>
      <c r="U100" s="49" t="s">
        <v>57</v>
      </c>
    </row>
    <row r="101" s="12" customFormat="1" ht="100" customHeight="1" spans="1:21">
      <c r="A101" s="25" t="s">
        <v>29</v>
      </c>
      <c r="B101" s="25"/>
      <c r="C101" s="25">
        <v>6</v>
      </c>
      <c r="D101" s="54"/>
      <c r="E101" s="25"/>
      <c r="F101" s="25"/>
      <c r="G101" s="25"/>
      <c r="H101" s="25"/>
      <c r="I101" s="25"/>
      <c r="J101" s="45">
        <f>K101+P101+R101+Q101</f>
        <v>1270</v>
      </c>
      <c r="K101" s="45">
        <f>SUM(L101:O101)</f>
        <v>530</v>
      </c>
      <c r="L101" s="42">
        <f>SUM(L102:L107)</f>
        <v>180</v>
      </c>
      <c r="M101" s="42">
        <f>SUM(M102:M107)</f>
        <v>350</v>
      </c>
      <c r="N101" s="42">
        <f>SUM(N102:N107)</f>
        <v>0</v>
      </c>
      <c r="O101" s="42">
        <f>SUM(O102:O107)</f>
        <v>0</v>
      </c>
      <c r="P101" s="61"/>
      <c r="Q101" s="61"/>
      <c r="R101" s="42">
        <f>SUM(R102:R107)</f>
        <v>740</v>
      </c>
      <c r="S101" s="49"/>
      <c r="T101" s="50"/>
      <c r="U101" s="49"/>
    </row>
    <row r="102" s="12" customFormat="1" ht="100" customHeight="1" spans="1:21">
      <c r="A102" s="31">
        <v>1</v>
      </c>
      <c r="B102" s="34" t="s">
        <v>396</v>
      </c>
      <c r="C102" s="34" t="s">
        <v>397</v>
      </c>
      <c r="D102" s="37" t="s">
        <v>217</v>
      </c>
      <c r="E102" s="31" t="s">
        <v>68</v>
      </c>
      <c r="F102" s="31" t="s">
        <v>398</v>
      </c>
      <c r="G102" s="31" t="s">
        <v>70</v>
      </c>
      <c r="H102" s="31" t="s">
        <v>399</v>
      </c>
      <c r="I102" s="57" t="s">
        <v>68</v>
      </c>
      <c r="J102" s="42">
        <v>200</v>
      </c>
      <c r="K102" s="42">
        <v>50</v>
      </c>
      <c r="L102" s="40">
        <v>50</v>
      </c>
      <c r="M102" s="40"/>
      <c r="N102" s="40"/>
      <c r="O102" s="40"/>
      <c r="P102" s="46"/>
      <c r="Q102" s="46"/>
      <c r="R102" s="40">
        <v>150</v>
      </c>
      <c r="S102" s="49" t="s">
        <v>71</v>
      </c>
      <c r="T102" s="50">
        <v>1</v>
      </c>
      <c r="U102" s="49" t="s">
        <v>57</v>
      </c>
    </row>
    <row r="103" s="12" customFormat="1" ht="100" customHeight="1" spans="1:21">
      <c r="A103" s="31">
        <v>2</v>
      </c>
      <c r="B103" s="34" t="s">
        <v>400</v>
      </c>
      <c r="C103" s="34" t="s">
        <v>401</v>
      </c>
      <c r="D103" s="37" t="s">
        <v>217</v>
      </c>
      <c r="E103" s="31" t="s">
        <v>131</v>
      </c>
      <c r="F103" s="31" t="s">
        <v>402</v>
      </c>
      <c r="G103" s="31" t="s">
        <v>70</v>
      </c>
      <c r="H103" s="31" t="s">
        <v>403</v>
      </c>
      <c r="I103" s="57" t="s">
        <v>131</v>
      </c>
      <c r="J103" s="42">
        <v>200</v>
      </c>
      <c r="K103" s="42">
        <v>50</v>
      </c>
      <c r="L103" s="40">
        <v>50</v>
      </c>
      <c r="M103" s="40"/>
      <c r="N103" s="40"/>
      <c r="O103" s="40"/>
      <c r="P103" s="46"/>
      <c r="Q103" s="46"/>
      <c r="R103" s="40">
        <v>150</v>
      </c>
      <c r="S103" s="49" t="s">
        <v>71</v>
      </c>
      <c r="T103" s="50">
        <v>1</v>
      </c>
      <c r="U103" s="49" t="s">
        <v>57</v>
      </c>
    </row>
    <row r="104" s="12" customFormat="1" ht="100" customHeight="1" spans="1:21">
      <c r="A104" s="31">
        <v>3</v>
      </c>
      <c r="B104" s="34" t="s">
        <v>404</v>
      </c>
      <c r="C104" s="34" t="s">
        <v>405</v>
      </c>
      <c r="D104" s="37" t="s">
        <v>217</v>
      </c>
      <c r="E104" s="31" t="s">
        <v>68</v>
      </c>
      <c r="F104" s="31" t="s">
        <v>406</v>
      </c>
      <c r="G104" s="31" t="s">
        <v>70</v>
      </c>
      <c r="H104" s="31" t="s">
        <v>316</v>
      </c>
      <c r="I104" s="57" t="s">
        <v>68</v>
      </c>
      <c r="J104" s="42">
        <v>400</v>
      </c>
      <c r="K104" s="42">
        <v>40</v>
      </c>
      <c r="L104" s="40">
        <v>40</v>
      </c>
      <c r="M104" s="40"/>
      <c r="N104" s="40"/>
      <c r="O104" s="40"/>
      <c r="P104" s="46"/>
      <c r="Q104" s="46"/>
      <c r="R104" s="40">
        <v>360</v>
      </c>
      <c r="S104" s="49" t="s">
        <v>71</v>
      </c>
      <c r="T104" s="50">
        <v>1</v>
      </c>
      <c r="U104" s="49" t="s">
        <v>57</v>
      </c>
    </row>
    <row r="105" s="12" customFormat="1" ht="143" customHeight="1" spans="1:21">
      <c r="A105" s="31">
        <v>4</v>
      </c>
      <c r="B105" s="34" t="s">
        <v>407</v>
      </c>
      <c r="C105" s="34" t="s">
        <v>408</v>
      </c>
      <c r="D105" s="37" t="s">
        <v>217</v>
      </c>
      <c r="E105" s="31" t="s">
        <v>103</v>
      </c>
      <c r="F105" s="31" t="s">
        <v>178</v>
      </c>
      <c r="G105" s="31" t="s">
        <v>70</v>
      </c>
      <c r="H105" s="31" t="s">
        <v>103</v>
      </c>
      <c r="I105" s="31" t="s">
        <v>103</v>
      </c>
      <c r="J105" s="60">
        <v>350</v>
      </c>
      <c r="K105" s="60">
        <v>350</v>
      </c>
      <c r="L105" s="60"/>
      <c r="M105" s="60">
        <v>350</v>
      </c>
      <c r="N105" s="60"/>
      <c r="O105" s="60"/>
      <c r="P105" s="46"/>
      <c r="Q105" s="46"/>
      <c r="R105" s="40"/>
      <c r="S105" s="49" t="s">
        <v>71</v>
      </c>
      <c r="T105" s="50">
        <v>0.55</v>
      </c>
      <c r="U105" s="49"/>
    </row>
    <row r="106" s="12" customFormat="1" ht="100" customHeight="1" spans="1:21">
      <c r="A106" s="31">
        <v>5</v>
      </c>
      <c r="B106" s="34" t="s">
        <v>409</v>
      </c>
      <c r="C106" s="34" t="s">
        <v>410</v>
      </c>
      <c r="D106" s="37" t="s">
        <v>217</v>
      </c>
      <c r="E106" s="31" t="s">
        <v>103</v>
      </c>
      <c r="F106" s="31" t="s">
        <v>411</v>
      </c>
      <c r="G106" s="31" t="s">
        <v>70</v>
      </c>
      <c r="H106" s="31" t="s">
        <v>412</v>
      </c>
      <c r="I106" s="57" t="s">
        <v>103</v>
      </c>
      <c r="J106" s="42">
        <v>60</v>
      </c>
      <c r="K106" s="42">
        <v>20</v>
      </c>
      <c r="L106" s="46">
        <v>20</v>
      </c>
      <c r="M106" s="46"/>
      <c r="N106" s="46"/>
      <c r="O106" s="46"/>
      <c r="P106" s="46"/>
      <c r="Q106" s="46"/>
      <c r="R106" s="46">
        <v>40</v>
      </c>
      <c r="S106" s="49" t="s">
        <v>71</v>
      </c>
      <c r="T106" s="50">
        <v>1</v>
      </c>
      <c r="U106" s="49" t="s">
        <v>105</v>
      </c>
    </row>
    <row r="107" s="12" customFormat="1" ht="100" customHeight="1" spans="1:21">
      <c r="A107" s="31">
        <v>6</v>
      </c>
      <c r="B107" s="34" t="s">
        <v>413</v>
      </c>
      <c r="C107" s="34" t="s">
        <v>414</v>
      </c>
      <c r="D107" s="37" t="s">
        <v>217</v>
      </c>
      <c r="E107" s="31" t="s">
        <v>116</v>
      </c>
      <c r="F107" s="31" t="s">
        <v>415</v>
      </c>
      <c r="G107" s="31" t="s">
        <v>70</v>
      </c>
      <c r="H107" s="31" t="s">
        <v>416</v>
      </c>
      <c r="I107" s="57" t="s">
        <v>116</v>
      </c>
      <c r="J107" s="42">
        <v>60</v>
      </c>
      <c r="K107" s="42">
        <v>20</v>
      </c>
      <c r="L107" s="46">
        <v>20</v>
      </c>
      <c r="M107" s="46"/>
      <c r="N107" s="46"/>
      <c r="O107" s="46"/>
      <c r="P107" s="46"/>
      <c r="Q107" s="46"/>
      <c r="R107" s="46">
        <v>40</v>
      </c>
      <c r="S107" s="49" t="s">
        <v>71</v>
      </c>
      <c r="T107" s="50">
        <v>1</v>
      </c>
      <c r="U107" s="49" t="s">
        <v>57</v>
      </c>
    </row>
    <row r="108" s="14" customFormat="1" ht="100" customHeight="1" spans="1:21">
      <c r="A108" s="28" t="s">
        <v>30</v>
      </c>
      <c r="B108" s="28"/>
      <c r="C108" s="28">
        <v>12</v>
      </c>
      <c r="D108" s="28"/>
      <c r="E108" s="28"/>
      <c r="F108" s="28"/>
      <c r="G108" s="28"/>
      <c r="H108" s="28"/>
      <c r="I108" s="28"/>
      <c r="J108" s="45">
        <f>K108+P108+R108+Q108</f>
        <v>1301</v>
      </c>
      <c r="K108" s="45">
        <f>SUM(L108:O108)</f>
        <v>1301</v>
      </c>
      <c r="L108" s="45">
        <f>SUM(L109:L120)</f>
        <v>675</v>
      </c>
      <c r="M108" s="45">
        <f t="shared" ref="M108:V108" si="10">SUM(M109:M120)</f>
        <v>616</v>
      </c>
      <c r="N108" s="45">
        <f t="shared" si="10"/>
        <v>10</v>
      </c>
      <c r="O108" s="45">
        <f t="shared" si="10"/>
        <v>0</v>
      </c>
      <c r="P108" s="45">
        <f t="shared" si="10"/>
        <v>0</v>
      </c>
      <c r="Q108" s="45">
        <f t="shared" si="10"/>
        <v>0</v>
      </c>
      <c r="R108" s="45">
        <f t="shared" si="10"/>
        <v>0</v>
      </c>
      <c r="S108" s="49"/>
      <c r="T108" s="50"/>
      <c r="U108" s="49"/>
    </row>
    <row r="109" s="1" customFormat="1" ht="100" customHeight="1" spans="1:21">
      <c r="A109" s="31">
        <v>1</v>
      </c>
      <c r="B109" s="34" t="s">
        <v>417</v>
      </c>
      <c r="C109" s="32" t="s">
        <v>418</v>
      </c>
      <c r="D109" s="31" t="s">
        <v>217</v>
      </c>
      <c r="E109" s="31" t="s">
        <v>112</v>
      </c>
      <c r="F109" s="31" t="s">
        <v>146</v>
      </c>
      <c r="G109" s="31" t="s">
        <v>419</v>
      </c>
      <c r="H109" s="31" t="s">
        <v>419</v>
      </c>
      <c r="I109" s="31" t="s">
        <v>419</v>
      </c>
      <c r="J109" s="42">
        <v>95</v>
      </c>
      <c r="K109" s="42">
        <v>95</v>
      </c>
      <c r="L109" s="40"/>
      <c r="M109" s="40">
        <v>95</v>
      </c>
      <c r="N109" s="40"/>
      <c r="O109" s="40"/>
      <c r="P109" s="40"/>
      <c r="Q109" s="40"/>
      <c r="R109" s="40"/>
      <c r="S109" s="49" t="s">
        <v>71</v>
      </c>
      <c r="T109" s="62">
        <v>0.947</v>
      </c>
      <c r="U109" s="49" t="s">
        <v>57</v>
      </c>
    </row>
    <row r="110" s="1" customFormat="1" ht="100" customHeight="1" spans="1:21">
      <c r="A110" s="31">
        <v>2</v>
      </c>
      <c r="B110" s="34" t="s">
        <v>420</v>
      </c>
      <c r="C110" s="32" t="s">
        <v>421</v>
      </c>
      <c r="D110" s="31" t="s">
        <v>217</v>
      </c>
      <c r="E110" s="31" t="s">
        <v>112</v>
      </c>
      <c r="F110" s="31" t="s">
        <v>422</v>
      </c>
      <c r="G110" s="31" t="s">
        <v>419</v>
      </c>
      <c r="H110" s="31" t="s">
        <v>419</v>
      </c>
      <c r="I110" s="31" t="s">
        <v>419</v>
      </c>
      <c r="J110" s="42">
        <v>150</v>
      </c>
      <c r="K110" s="42">
        <v>150</v>
      </c>
      <c r="L110" s="40">
        <v>150</v>
      </c>
      <c r="M110" s="40"/>
      <c r="N110" s="40"/>
      <c r="O110" s="40"/>
      <c r="P110" s="40"/>
      <c r="Q110" s="40"/>
      <c r="R110" s="40"/>
      <c r="S110" s="49" t="s">
        <v>71</v>
      </c>
      <c r="T110" s="51">
        <v>0.9333</v>
      </c>
      <c r="U110" s="49" t="s">
        <v>57</v>
      </c>
    </row>
    <row r="111" s="1" customFormat="1" ht="100" customHeight="1" spans="1:21">
      <c r="A111" s="31">
        <v>3</v>
      </c>
      <c r="B111" s="34" t="s">
        <v>423</v>
      </c>
      <c r="C111" s="32" t="s">
        <v>424</v>
      </c>
      <c r="D111" s="31" t="s">
        <v>217</v>
      </c>
      <c r="E111" s="31" t="s">
        <v>116</v>
      </c>
      <c r="F111" s="31" t="s">
        <v>425</v>
      </c>
      <c r="G111" s="31" t="s">
        <v>419</v>
      </c>
      <c r="H111" s="31" t="s">
        <v>419</v>
      </c>
      <c r="I111" s="31" t="s">
        <v>419</v>
      </c>
      <c r="J111" s="42">
        <v>88</v>
      </c>
      <c r="K111" s="42">
        <v>88</v>
      </c>
      <c r="L111" s="40"/>
      <c r="M111" s="40">
        <v>88</v>
      </c>
      <c r="N111" s="40"/>
      <c r="O111" s="40"/>
      <c r="P111" s="40"/>
      <c r="Q111" s="40"/>
      <c r="R111" s="40"/>
      <c r="S111" s="49" t="s">
        <v>71</v>
      </c>
      <c r="T111" s="51">
        <v>0.9091</v>
      </c>
      <c r="U111" s="49" t="s">
        <v>57</v>
      </c>
    </row>
    <row r="112" s="1" customFormat="1" ht="100" customHeight="1" spans="1:21">
      <c r="A112" s="31">
        <v>4</v>
      </c>
      <c r="B112" s="34" t="s">
        <v>426</v>
      </c>
      <c r="C112" s="32" t="s">
        <v>427</v>
      </c>
      <c r="D112" s="31" t="s">
        <v>67</v>
      </c>
      <c r="E112" s="31" t="s">
        <v>68</v>
      </c>
      <c r="F112" s="31" t="s">
        <v>377</v>
      </c>
      <c r="G112" s="31" t="s">
        <v>419</v>
      </c>
      <c r="H112" s="31" t="s">
        <v>419</v>
      </c>
      <c r="I112" s="31" t="s">
        <v>419</v>
      </c>
      <c r="J112" s="42">
        <v>120</v>
      </c>
      <c r="K112" s="42">
        <v>120</v>
      </c>
      <c r="L112" s="40"/>
      <c r="M112" s="40">
        <v>120</v>
      </c>
      <c r="N112" s="40"/>
      <c r="O112" s="40"/>
      <c r="P112" s="40"/>
      <c r="Q112" s="40"/>
      <c r="R112" s="40"/>
      <c r="S112" s="49" t="s">
        <v>71</v>
      </c>
      <c r="T112" s="51">
        <v>0.9167</v>
      </c>
      <c r="U112" s="49" t="s">
        <v>57</v>
      </c>
    </row>
    <row r="113" s="1" customFormat="1" ht="100" customHeight="1" spans="1:21">
      <c r="A113" s="31">
        <v>5</v>
      </c>
      <c r="B113" s="34" t="s">
        <v>428</v>
      </c>
      <c r="C113" s="32" t="s">
        <v>429</v>
      </c>
      <c r="D113" s="31" t="s">
        <v>217</v>
      </c>
      <c r="E113" s="31" t="s">
        <v>122</v>
      </c>
      <c r="F113" s="31" t="s">
        <v>198</v>
      </c>
      <c r="G113" s="31" t="s">
        <v>419</v>
      </c>
      <c r="H113" s="31" t="s">
        <v>419</v>
      </c>
      <c r="I113" s="31" t="s">
        <v>419</v>
      </c>
      <c r="J113" s="42">
        <v>115</v>
      </c>
      <c r="K113" s="42">
        <v>115</v>
      </c>
      <c r="L113" s="40"/>
      <c r="M113" s="40">
        <v>115</v>
      </c>
      <c r="N113" s="40"/>
      <c r="O113" s="40"/>
      <c r="P113" s="40"/>
      <c r="Q113" s="40"/>
      <c r="R113" s="40"/>
      <c r="S113" s="49" t="s">
        <v>71</v>
      </c>
      <c r="T113" s="51">
        <v>0.913</v>
      </c>
      <c r="U113" s="49" t="s">
        <v>57</v>
      </c>
    </row>
    <row r="114" s="1" customFormat="1" ht="100" customHeight="1" spans="1:21">
      <c r="A114" s="31">
        <v>6</v>
      </c>
      <c r="B114" s="34" t="s">
        <v>430</v>
      </c>
      <c r="C114" s="32" t="s">
        <v>431</v>
      </c>
      <c r="D114" s="31" t="s">
        <v>217</v>
      </c>
      <c r="E114" s="31" t="s">
        <v>83</v>
      </c>
      <c r="F114" s="31" t="s">
        <v>432</v>
      </c>
      <c r="G114" s="31" t="s">
        <v>419</v>
      </c>
      <c r="H114" s="31" t="s">
        <v>419</v>
      </c>
      <c r="I114" s="31" t="s">
        <v>419</v>
      </c>
      <c r="J114" s="42">
        <v>98</v>
      </c>
      <c r="K114" s="42">
        <v>98</v>
      </c>
      <c r="L114" s="40"/>
      <c r="M114" s="40">
        <v>98</v>
      </c>
      <c r="N114" s="40"/>
      <c r="O114" s="40"/>
      <c r="P114" s="40"/>
      <c r="Q114" s="40"/>
      <c r="R114" s="40"/>
      <c r="S114" s="49" t="s">
        <v>71</v>
      </c>
      <c r="T114" s="51">
        <v>0.7959</v>
      </c>
      <c r="U114" s="49" t="s">
        <v>57</v>
      </c>
    </row>
    <row r="115" s="1" customFormat="1" ht="100" customHeight="1" spans="1:21">
      <c r="A115" s="31">
        <v>7</v>
      </c>
      <c r="B115" s="34" t="s">
        <v>433</v>
      </c>
      <c r="C115" s="32" t="s">
        <v>434</v>
      </c>
      <c r="D115" s="31" t="s">
        <v>67</v>
      </c>
      <c r="E115" s="31" t="s">
        <v>68</v>
      </c>
      <c r="F115" s="31" t="s">
        <v>377</v>
      </c>
      <c r="G115" s="31" t="s">
        <v>419</v>
      </c>
      <c r="H115" s="31" t="s">
        <v>419</v>
      </c>
      <c r="I115" s="31" t="s">
        <v>419</v>
      </c>
      <c r="J115" s="42">
        <v>100</v>
      </c>
      <c r="K115" s="42">
        <v>100</v>
      </c>
      <c r="L115" s="40"/>
      <c r="M115" s="40">
        <v>100</v>
      </c>
      <c r="N115" s="40"/>
      <c r="O115" s="40"/>
      <c r="P115" s="40"/>
      <c r="Q115" s="40"/>
      <c r="R115" s="40"/>
      <c r="S115" s="49" t="s">
        <v>71</v>
      </c>
      <c r="T115" s="51">
        <v>0.9</v>
      </c>
      <c r="U115" s="49" t="s">
        <v>57</v>
      </c>
    </row>
    <row r="116" s="1" customFormat="1" ht="100" customHeight="1" spans="1:21">
      <c r="A116" s="31">
        <v>8</v>
      </c>
      <c r="B116" s="56" t="s">
        <v>435</v>
      </c>
      <c r="C116" s="34" t="s">
        <v>436</v>
      </c>
      <c r="D116" s="57" t="s">
        <v>217</v>
      </c>
      <c r="E116" s="57" t="s">
        <v>68</v>
      </c>
      <c r="F116" s="57" t="s">
        <v>161</v>
      </c>
      <c r="G116" s="57" t="s">
        <v>419</v>
      </c>
      <c r="H116" s="57" t="s">
        <v>419</v>
      </c>
      <c r="I116" s="57" t="s">
        <v>419</v>
      </c>
      <c r="J116" s="42">
        <v>95</v>
      </c>
      <c r="K116" s="42">
        <v>95</v>
      </c>
      <c r="L116" s="40">
        <v>95</v>
      </c>
      <c r="M116" s="40"/>
      <c r="N116" s="40"/>
      <c r="O116" s="40"/>
      <c r="P116" s="40"/>
      <c r="Q116" s="40"/>
      <c r="R116" s="40"/>
      <c r="S116" s="49" t="s">
        <v>71</v>
      </c>
      <c r="T116" s="50">
        <v>0.7368</v>
      </c>
      <c r="U116" s="49" t="s">
        <v>57</v>
      </c>
    </row>
    <row r="117" s="1" customFormat="1" ht="100" customHeight="1" spans="1:21">
      <c r="A117" s="31">
        <v>9</v>
      </c>
      <c r="B117" s="34" t="s">
        <v>437</v>
      </c>
      <c r="C117" s="34" t="s">
        <v>438</v>
      </c>
      <c r="D117" s="58" t="s">
        <v>217</v>
      </c>
      <c r="E117" s="58" t="s">
        <v>112</v>
      </c>
      <c r="F117" s="57" t="s">
        <v>439</v>
      </c>
      <c r="G117" s="57" t="s">
        <v>419</v>
      </c>
      <c r="H117" s="58" t="s">
        <v>419</v>
      </c>
      <c r="I117" s="58" t="s">
        <v>419</v>
      </c>
      <c r="J117" s="42">
        <v>110</v>
      </c>
      <c r="K117" s="42">
        <v>110</v>
      </c>
      <c r="L117" s="46">
        <v>110</v>
      </c>
      <c r="M117" s="46"/>
      <c r="N117" s="46"/>
      <c r="O117" s="46"/>
      <c r="P117" s="46"/>
      <c r="Q117" s="40"/>
      <c r="R117" s="40"/>
      <c r="S117" s="49" t="s">
        <v>71</v>
      </c>
      <c r="T117" s="50">
        <v>0.7273</v>
      </c>
      <c r="U117" s="49" t="s">
        <v>57</v>
      </c>
    </row>
    <row r="118" s="1" customFormat="1" ht="100" customHeight="1" spans="1:21">
      <c r="A118" s="31">
        <v>10</v>
      </c>
      <c r="B118" s="34" t="s">
        <v>440</v>
      </c>
      <c r="C118" s="34" t="s">
        <v>441</v>
      </c>
      <c r="D118" s="58" t="s">
        <v>217</v>
      </c>
      <c r="E118" s="58" t="s">
        <v>131</v>
      </c>
      <c r="F118" s="58" t="s">
        <v>442</v>
      </c>
      <c r="G118" s="57" t="s">
        <v>419</v>
      </c>
      <c r="H118" s="58" t="s">
        <v>419</v>
      </c>
      <c r="I118" s="58" t="s">
        <v>419</v>
      </c>
      <c r="J118" s="42">
        <v>120</v>
      </c>
      <c r="K118" s="42">
        <v>120</v>
      </c>
      <c r="L118" s="46">
        <v>120</v>
      </c>
      <c r="M118" s="46"/>
      <c r="N118" s="46"/>
      <c r="O118" s="46"/>
      <c r="P118" s="46"/>
      <c r="Q118" s="40"/>
      <c r="R118" s="40"/>
      <c r="S118" s="49" t="s">
        <v>71</v>
      </c>
      <c r="T118" s="50">
        <v>0.6667</v>
      </c>
      <c r="U118" s="49"/>
    </row>
    <row r="119" s="1" customFormat="1" ht="100" customHeight="1" spans="1:21">
      <c r="A119" s="31">
        <v>11</v>
      </c>
      <c r="B119" s="34" t="s">
        <v>443</v>
      </c>
      <c r="C119" s="34" t="s">
        <v>444</v>
      </c>
      <c r="D119" s="31" t="s">
        <v>222</v>
      </c>
      <c r="E119" s="31" t="s">
        <v>87</v>
      </c>
      <c r="F119" s="31" t="s">
        <v>445</v>
      </c>
      <c r="G119" s="31" t="s">
        <v>419</v>
      </c>
      <c r="H119" s="31" t="s">
        <v>419</v>
      </c>
      <c r="I119" s="31" t="s">
        <v>419</v>
      </c>
      <c r="J119" s="42">
        <v>160</v>
      </c>
      <c r="K119" s="42">
        <v>160</v>
      </c>
      <c r="L119" s="46">
        <v>150</v>
      </c>
      <c r="M119" s="46"/>
      <c r="N119" s="46">
        <v>10</v>
      </c>
      <c r="O119" s="46"/>
      <c r="P119" s="46"/>
      <c r="Q119" s="40"/>
      <c r="R119" s="40"/>
      <c r="S119" s="49" t="s">
        <v>71</v>
      </c>
      <c r="T119" s="50">
        <v>0.475</v>
      </c>
      <c r="U119" s="49"/>
    </row>
    <row r="120" s="1" customFormat="1" ht="100" customHeight="1" spans="1:21">
      <c r="A120" s="31">
        <v>12</v>
      </c>
      <c r="B120" s="34" t="s">
        <v>446</v>
      </c>
      <c r="C120" s="34" t="s">
        <v>447</v>
      </c>
      <c r="D120" s="57" t="s">
        <v>217</v>
      </c>
      <c r="E120" s="57" t="s">
        <v>125</v>
      </c>
      <c r="F120" s="57" t="s">
        <v>357</v>
      </c>
      <c r="G120" s="57" t="s">
        <v>419</v>
      </c>
      <c r="H120" s="57" t="s">
        <v>125</v>
      </c>
      <c r="I120" s="57" t="s">
        <v>125</v>
      </c>
      <c r="J120" s="42">
        <v>50</v>
      </c>
      <c r="K120" s="42">
        <v>50</v>
      </c>
      <c r="L120" s="40">
        <v>50</v>
      </c>
      <c r="M120" s="40"/>
      <c r="N120" s="40"/>
      <c r="O120" s="40"/>
      <c r="P120" s="40"/>
      <c r="Q120" s="40"/>
      <c r="R120" s="40"/>
      <c r="S120" s="49" t="s">
        <v>71</v>
      </c>
      <c r="T120" s="50">
        <v>1</v>
      </c>
      <c r="U120" s="49" t="s">
        <v>448</v>
      </c>
    </row>
    <row r="121" s="2" customFormat="1" ht="100" customHeight="1" spans="1:21">
      <c r="A121" s="28" t="s">
        <v>31</v>
      </c>
      <c r="B121" s="28"/>
      <c r="C121" s="25">
        <v>23</v>
      </c>
      <c r="D121" s="28"/>
      <c r="E121" s="25"/>
      <c r="F121" s="25"/>
      <c r="G121" s="25"/>
      <c r="H121" s="25"/>
      <c r="I121" s="25"/>
      <c r="J121" s="45">
        <f>K121+P121+R121+Q121</f>
        <v>3144</v>
      </c>
      <c r="K121" s="45">
        <f>SUM(L121:O121)</f>
        <v>3144</v>
      </c>
      <c r="L121" s="45">
        <f>SUM(L122:L144)</f>
        <v>1527</v>
      </c>
      <c r="M121" s="45">
        <f t="shared" ref="M121:V121" si="11">SUM(M122:M144)</f>
        <v>942</v>
      </c>
      <c r="N121" s="45">
        <f t="shared" si="11"/>
        <v>420</v>
      </c>
      <c r="O121" s="45">
        <f t="shared" si="11"/>
        <v>255</v>
      </c>
      <c r="P121" s="45">
        <f t="shared" si="11"/>
        <v>0</v>
      </c>
      <c r="Q121" s="45">
        <f t="shared" si="11"/>
        <v>0</v>
      </c>
      <c r="R121" s="45">
        <f t="shared" si="11"/>
        <v>0</v>
      </c>
      <c r="S121" s="49"/>
      <c r="T121" s="50"/>
      <c r="U121" s="49"/>
    </row>
    <row r="122" s="1" customFormat="1" ht="100" customHeight="1" spans="1:21">
      <c r="A122" s="31">
        <v>1</v>
      </c>
      <c r="B122" s="34" t="s">
        <v>449</v>
      </c>
      <c r="C122" s="34" t="s">
        <v>450</v>
      </c>
      <c r="D122" s="31" t="s">
        <v>67</v>
      </c>
      <c r="E122" s="31" t="s">
        <v>107</v>
      </c>
      <c r="F122" s="31" t="s">
        <v>108</v>
      </c>
      <c r="G122" s="31" t="s">
        <v>451</v>
      </c>
      <c r="H122" s="31" t="s">
        <v>107</v>
      </c>
      <c r="I122" s="31" t="s">
        <v>107</v>
      </c>
      <c r="J122" s="42">
        <v>130</v>
      </c>
      <c r="K122" s="42">
        <v>130</v>
      </c>
      <c r="L122" s="40">
        <v>130</v>
      </c>
      <c r="M122" s="40"/>
      <c r="N122" s="40"/>
      <c r="O122" s="40"/>
      <c r="P122" s="40"/>
      <c r="Q122" s="40"/>
      <c r="R122" s="40"/>
      <c r="S122" s="49" t="s">
        <v>71</v>
      </c>
      <c r="T122" s="50">
        <v>1</v>
      </c>
      <c r="U122" s="49" t="s">
        <v>64</v>
      </c>
    </row>
    <row r="123" s="1" customFormat="1" ht="100" customHeight="1" spans="1:21">
      <c r="A123" s="31">
        <v>2</v>
      </c>
      <c r="B123" s="34" t="s">
        <v>452</v>
      </c>
      <c r="C123" s="34" t="s">
        <v>453</v>
      </c>
      <c r="D123" s="31" t="s">
        <v>67</v>
      </c>
      <c r="E123" s="31" t="s">
        <v>131</v>
      </c>
      <c r="F123" s="31" t="s">
        <v>265</v>
      </c>
      <c r="G123" s="31" t="s">
        <v>451</v>
      </c>
      <c r="H123" s="31" t="s">
        <v>131</v>
      </c>
      <c r="I123" s="31" t="s">
        <v>131</v>
      </c>
      <c r="J123" s="42">
        <v>48</v>
      </c>
      <c r="K123" s="42">
        <v>48</v>
      </c>
      <c r="L123" s="40">
        <v>48</v>
      </c>
      <c r="M123" s="40"/>
      <c r="N123" s="40"/>
      <c r="O123" s="40"/>
      <c r="P123" s="40"/>
      <c r="Q123" s="40"/>
      <c r="R123" s="40"/>
      <c r="S123" s="49" t="s">
        <v>71</v>
      </c>
      <c r="T123" s="50">
        <v>1</v>
      </c>
      <c r="U123" s="49" t="s">
        <v>454</v>
      </c>
    </row>
    <row r="124" s="1" customFormat="1" ht="100" customHeight="1" spans="1:21">
      <c r="A124" s="31">
        <v>3</v>
      </c>
      <c r="B124" s="34" t="s">
        <v>455</v>
      </c>
      <c r="C124" s="32" t="s">
        <v>456</v>
      </c>
      <c r="D124" s="31" t="s">
        <v>67</v>
      </c>
      <c r="E124" s="31" t="s">
        <v>98</v>
      </c>
      <c r="F124" s="31" t="s">
        <v>457</v>
      </c>
      <c r="G124" s="31" t="s">
        <v>451</v>
      </c>
      <c r="H124" s="31" t="s">
        <v>98</v>
      </c>
      <c r="I124" s="31" t="s">
        <v>98</v>
      </c>
      <c r="J124" s="42">
        <v>75</v>
      </c>
      <c r="K124" s="42">
        <v>75</v>
      </c>
      <c r="L124" s="40">
        <v>75</v>
      </c>
      <c r="M124" s="40"/>
      <c r="N124" s="40"/>
      <c r="O124" s="40"/>
      <c r="P124" s="40"/>
      <c r="Q124" s="40"/>
      <c r="R124" s="40"/>
      <c r="S124" s="49" t="s">
        <v>71</v>
      </c>
      <c r="T124" s="50">
        <v>1</v>
      </c>
      <c r="U124" s="49" t="s">
        <v>64</v>
      </c>
    </row>
    <row r="125" s="1" customFormat="1" ht="100" customHeight="1" spans="1:21">
      <c r="A125" s="31">
        <v>4</v>
      </c>
      <c r="B125" s="34" t="s">
        <v>458</v>
      </c>
      <c r="C125" s="34" t="s">
        <v>459</v>
      </c>
      <c r="D125" s="31" t="s">
        <v>67</v>
      </c>
      <c r="E125" s="31" t="s">
        <v>98</v>
      </c>
      <c r="F125" s="31" t="s">
        <v>460</v>
      </c>
      <c r="G125" s="31" t="s">
        <v>451</v>
      </c>
      <c r="H125" s="31" t="s">
        <v>98</v>
      </c>
      <c r="I125" s="31" t="s">
        <v>98</v>
      </c>
      <c r="J125" s="42">
        <v>50</v>
      </c>
      <c r="K125" s="42">
        <v>50</v>
      </c>
      <c r="L125" s="40">
        <v>50</v>
      </c>
      <c r="M125" s="40"/>
      <c r="N125" s="40"/>
      <c r="O125" s="40"/>
      <c r="P125" s="40"/>
      <c r="Q125" s="40"/>
      <c r="R125" s="40"/>
      <c r="S125" s="49" t="s">
        <v>71</v>
      </c>
      <c r="T125" s="50">
        <v>1</v>
      </c>
      <c r="U125" s="49" t="s">
        <v>57</v>
      </c>
    </row>
    <row r="126" s="1" customFormat="1" ht="100" customHeight="1" spans="1:21">
      <c r="A126" s="31">
        <v>5</v>
      </c>
      <c r="B126" s="34" t="s">
        <v>461</v>
      </c>
      <c r="C126" s="34" t="s">
        <v>462</v>
      </c>
      <c r="D126" s="31" t="s">
        <v>67</v>
      </c>
      <c r="E126" s="31" t="s">
        <v>131</v>
      </c>
      <c r="F126" s="31" t="s">
        <v>463</v>
      </c>
      <c r="G126" s="31" t="s">
        <v>451</v>
      </c>
      <c r="H126" s="31" t="s">
        <v>131</v>
      </c>
      <c r="I126" s="31" t="s">
        <v>131</v>
      </c>
      <c r="J126" s="42">
        <v>115</v>
      </c>
      <c r="K126" s="42">
        <v>115</v>
      </c>
      <c r="L126" s="40">
        <v>115</v>
      </c>
      <c r="M126" s="40"/>
      <c r="N126" s="40"/>
      <c r="O126" s="40"/>
      <c r="P126" s="40"/>
      <c r="Q126" s="40"/>
      <c r="R126" s="40"/>
      <c r="S126" s="49" t="s">
        <v>71</v>
      </c>
      <c r="T126" s="50">
        <v>1</v>
      </c>
      <c r="U126" s="49" t="s">
        <v>454</v>
      </c>
    </row>
    <row r="127" s="1" customFormat="1" ht="100" customHeight="1" spans="1:21">
      <c r="A127" s="31">
        <v>6</v>
      </c>
      <c r="B127" s="34" t="s">
        <v>464</v>
      </c>
      <c r="C127" s="34" t="s">
        <v>465</v>
      </c>
      <c r="D127" s="31" t="s">
        <v>67</v>
      </c>
      <c r="E127" s="31" t="s">
        <v>112</v>
      </c>
      <c r="F127" s="31" t="s">
        <v>323</v>
      </c>
      <c r="G127" s="31" t="s">
        <v>451</v>
      </c>
      <c r="H127" s="31" t="s">
        <v>112</v>
      </c>
      <c r="I127" s="31" t="s">
        <v>112</v>
      </c>
      <c r="J127" s="42">
        <v>70</v>
      </c>
      <c r="K127" s="42">
        <v>70</v>
      </c>
      <c r="L127" s="40"/>
      <c r="M127" s="40">
        <v>70</v>
      </c>
      <c r="N127" s="40"/>
      <c r="O127" s="40"/>
      <c r="P127" s="40"/>
      <c r="Q127" s="40"/>
      <c r="R127" s="40"/>
      <c r="S127" s="49" t="s">
        <v>71</v>
      </c>
      <c r="T127" s="50">
        <v>1</v>
      </c>
      <c r="U127" s="49" t="s">
        <v>64</v>
      </c>
    </row>
    <row r="128" s="1" customFormat="1" ht="100" customHeight="1" spans="1:21">
      <c r="A128" s="31">
        <v>7</v>
      </c>
      <c r="B128" s="34" t="s">
        <v>466</v>
      </c>
      <c r="C128" s="34" t="s">
        <v>467</v>
      </c>
      <c r="D128" s="31" t="s">
        <v>67</v>
      </c>
      <c r="E128" s="31" t="s">
        <v>131</v>
      </c>
      <c r="F128" s="31" t="s">
        <v>442</v>
      </c>
      <c r="G128" s="31" t="s">
        <v>451</v>
      </c>
      <c r="H128" s="31" t="s">
        <v>131</v>
      </c>
      <c r="I128" s="31" t="s">
        <v>131</v>
      </c>
      <c r="J128" s="42">
        <v>100</v>
      </c>
      <c r="K128" s="42">
        <v>100</v>
      </c>
      <c r="L128" s="40">
        <v>100</v>
      </c>
      <c r="M128" s="40"/>
      <c r="N128" s="40"/>
      <c r="O128" s="40"/>
      <c r="P128" s="40"/>
      <c r="Q128" s="40"/>
      <c r="R128" s="40"/>
      <c r="S128" s="49" t="s">
        <v>71</v>
      </c>
      <c r="T128" s="50">
        <v>1</v>
      </c>
      <c r="U128" s="49" t="s">
        <v>454</v>
      </c>
    </row>
    <row r="129" s="1" customFormat="1" ht="100" customHeight="1" spans="1:21">
      <c r="A129" s="31">
        <v>8</v>
      </c>
      <c r="B129" s="34" t="s">
        <v>468</v>
      </c>
      <c r="C129" s="34" t="s">
        <v>469</v>
      </c>
      <c r="D129" s="31" t="s">
        <v>67</v>
      </c>
      <c r="E129" s="31" t="s">
        <v>87</v>
      </c>
      <c r="F129" s="31" t="s">
        <v>235</v>
      </c>
      <c r="G129" s="31" t="s">
        <v>451</v>
      </c>
      <c r="H129" s="31" t="s">
        <v>235</v>
      </c>
      <c r="I129" s="31" t="s">
        <v>87</v>
      </c>
      <c r="J129" s="42">
        <v>75</v>
      </c>
      <c r="K129" s="42">
        <v>75</v>
      </c>
      <c r="L129" s="40"/>
      <c r="M129" s="40">
        <v>75</v>
      </c>
      <c r="N129" s="40"/>
      <c r="O129" s="40"/>
      <c r="P129" s="40"/>
      <c r="Q129" s="40"/>
      <c r="R129" s="40"/>
      <c r="S129" s="49" t="s">
        <v>71</v>
      </c>
      <c r="T129" s="50">
        <v>1</v>
      </c>
      <c r="U129" s="49" t="s">
        <v>72</v>
      </c>
    </row>
    <row r="130" s="1" customFormat="1" ht="100" customHeight="1" spans="1:21">
      <c r="A130" s="31">
        <v>9</v>
      </c>
      <c r="B130" s="34" t="s">
        <v>470</v>
      </c>
      <c r="C130" s="34" t="s">
        <v>471</v>
      </c>
      <c r="D130" s="31" t="s">
        <v>67</v>
      </c>
      <c r="E130" s="31" t="s">
        <v>116</v>
      </c>
      <c r="F130" s="31" t="s">
        <v>415</v>
      </c>
      <c r="G130" s="31" t="s">
        <v>451</v>
      </c>
      <c r="H130" s="31" t="s">
        <v>451</v>
      </c>
      <c r="I130" s="31" t="s">
        <v>451</v>
      </c>
      <c r="J130" s="42">
        <v>420</v>
      </c>
      <c r="K130" s="42">
        <v>420</v>
      </c>
      <c r="L130" s="40">
        <v>420</v>
      </c>
      <c r="M130" s="40"/>
      <c r="N130" s="40"/>
      <c r="O130" s="40"/>
      <c r="P130" s="40"/>
      <c r="Q130" s="40"/>
      <c r="R130" s="40"/>
      <c r="S130" s="49" t="s">
        <v>71</v>
      </c>
      <c r="T130" s="51">
        <v>1</v>
      </c>
      <c r="U130" s="49" t="s">
        <v>57</v>
      </c>
    </row>
    <row r="131" s="1" customFormat="1" ht="100" customHeight="1" spans="1:21">
      <c r="A131" s="31">
        <v>10</v>
      </c>
      <c r="B131" s="34" t="s">
        <v>472</v>
      </c>
      <c r="C131" s="34" t="s">
        <v>473</v>
      </c>
      <c r="D131" s="31" t="s">
        <v>67</v>
      </c>
      <c r="E131" s="31" t="s">
        <v>107</v>
      </c>
      <c r="F131" s="31" t="s">
        <v>213</v>
      </c>
      <c r="G131" s="31" t="s">
        <v>451</v>
      </c>
      <c r="H131" s="31" t="s">
        <v>451</v>
      </c>
      <c r="I131" s="31" t="s">
        <v>451</v>
      </c>
      <c r="J131" s="42">
        <v>480</v>
      </c>
      <c r="K131" s="42">
        <v>480</v>
      </c>
      <c r="L131" s="40"/>
      <c r="M131" s="40">
        <v>480</v>
      </c>
      <c r="N131" s="40"/>
      <c r="O131" s="40"/>
      <c r="P131" s="40"/>
      <c r="Q131" s="40"/>
      <c r="R131" s="40"/>
      <c r="S131" s="49" t="s">
        <v>71</v>
      </c>
      <c r="T131" s="51">
        <v>1</v>
      </c>
      <c r="U131" s="49" t="s">
        <v>57</v>
      </c>
    </row>
    <row r="132" s="1" customFormat="1" ht="100" customHeight="1" spans="1:21">
      <c r="A132" s="31">
        <v>11</v>
      </c>
      <c r="B132" s="34" t="s">
        <v>474</v>
      </c>
      <c r="C132" s="34" t="s">
        <v>475</v>
      </c>
      <c r="D132" s="31" t="s">
        <v>67</v>
      </c>
      <c r="E132" s="31" t="s">
        <v>125</v>
      </c>
      <c r="F132" s="31" t="s">
        <v>342</v>
      </c>
      <c r="G132" s="31" t="s">
        <v>451</v>
      </c>
      <c r="H132" s="31" t="s">
        <v>125</v>
      </c>
      <c r="I132" s="31" t="s">
        <v>125</v>
      </c>
      <c r="J132" s="60">
        <v>220</v>
      </c>
      <c r="K132" s="60">
        <v>220</v>
      </c>
      <c r="L132" s="60">
        <v>45</v>
      </c>
      <c r="M132" s="69"/>
      <c r="N132" s="69"/>
      <c r="O132" s="69">
        <v>175</v>
      </c>
      <c r="P132" s="40"/>
      <c r="Q132" s="40"/>
      <c r="R132" s="40"/>
      <c r="S132" s="49" t="s">
        <v>71</v>
      </c>
      <c r="T132" s="50">
        <v>1</v>
      </c>
      <c r="U132" s="49" t="s">
        <v>448</v>
      </c>
    </row>
    <row r="133" s="1" customFormat="1" ht="100" customHeight="1" spans="1:21">
      <c r="A133" s="31">
        <v>12</v>
      </c>
      <c r="B133" s="34" t="s">
        <v>476</v>
      </c>
      <c r="C133" s="34" t="s">
        <v>477</v>
      </c>
      <c r="D133" s="31" t="s">
        <v>67</v>
      </c>
      <c r="E133" s="31" t="s">
        <v>94</v>
      </c>
      <c r="F133" s="31" t="s">
        <v>478</v>
      </c>
      <c r="G133" s="31" t="s">
        <v>451</v>
      </c>
      <c r="H133" s="31" t="s">
        <v>94</v>
      </c>
      <c r="I133" s="31" t="s">
        <v>94</v>
      </c>
      <c r="J133" s="42">
        <v>135</v>
      </c>
      <c r="K133" s="42">
        <v>135</v>
      </c>
      <c r="L133" s="40"/>
      <c r="M133" s="40">
        <v>135</v>
      </c>
      <c r="N133" s="40"/>
      <c r="O133" s="40"/>
      <c r="P133" s="40"/>
      <c r="Q133" s="40"/>
      <c r="R133" s="40"/>
      <c r="S133" s="49" t="s">
        <v>71</v>
      </c>
      <c r="T133" s="50">
        <v>1</v>
      </c>
      <c r="U133" s="49" t="s">
        <v>72</v>
      </c>
    </row>
    <row r="134" s="1" customFormat="1" ht="100" customHeight="1" spans="1:21">
      <c r="A134" s="31">
        <v>13</v>
      </c>
      <c r="B134" s="34" t="s">
        <v>479</v>
      </c>
      <c r="C134" s="34" t="s">
        <v>480</v>
      </c>
      <c r="D134" s="31" t="s">
        <v>67</v>
      </c>
      <c r="E134" s="31" t="s">
        <v>116</v>
      </c>
      <c r="F134" s="31" t="s">
        <v>119</v>
      </c>
      <c r="G134" s="31" t="s">
        <v>451</v>
      </c>
      <c r="H134" s="31" t="s">
        <v>116</v>
      </c>
      <c r="I134" s="31" t="s">
        <v>116</v>
      </c>
      <c r="J134" s="60">
        <v>140</v>
      </c>
      <c r="K134" s="60">
        <v>140</v>
      </c>
      <c r="L134" s="60"/>
      <c r="M134" s="69"/>
      <c r="N134" s="69">
        <v>60</v>
      </c>
      <c r="O134" s="69">
        <v>80</v>
      </c>
      <c r="P134" s="40"/>
      <c r="Q134" s="40"/>
      <c r="R134" s="40"/>
      <c r="S134" s="49" t="s">
        <v>71</v>
      </c>
      <c r="T134" s="50">
        <v>1</v>
      </c>
      <c r="U134" s="49" t="s">
        <v>100</v>
      </c>
    </row>
    <row r="135" s="1" customFormat="1" ht="100" customHeight="1" spans="1:21">
      <c r="A135" s="31">
        <v>14</v>
      </c>
      <c r="B135" s="34" t="s">
        <v>481</v>
      </c>
      <c r="C135" s="34" t="s">
        <v>482</v>
      </c>
      <c r="D135" s="31" t="s">
        <v>67</v>
      </c>
      <c r="E135" s="31" t="s">
        <v>87</v>
      </c>
      <c r="F135" s="31" t="s">
        <v>338</v>
      </c>
      <c r="G135" s="31" t="s">
        <v>451</v>
      </c>
      <c r="H135" s="31" t="s">
        <v>87</v>
      </c>
      <c r="I135" s="31" t="s">
        <v>87</v>
      </c>
      <c r="J135" s="42">
        <v>166</v>
      </c>
      <c r="K135" s="42">
        <v>166</v>
      </c>
      <c r="L135" s="40">
        <v>16</v>
      </c>
      <c r="M135" s="40">
        <v>150</v>
      </c>
      <c r="N135" s="40"/>
      <c r="O135" s="40"/>
      <c r="P135" s="40"/>
      <c r="Q135" s="40"/>
      <c r="R135" s="40"/>
      <c r="S135" s="49" t="s">
        <v>71</v>
      </c>
      <c r="T135" s="50">
        <v>1</v>
      </c>
      <c r="U135" s="49" t="s">
        <v>72</v>
      </c>
    </row>
    <row r="136" s="1" customFormat="1" ht="100" customHeight="1" spans="1:21">
      <c r="A136" s="31">
        <v>15</v>
      </c>
      <c r="B136" s="34" t="s">
        <v>483</v>
      </c>
      <c r="C136" s="34" t="s">
        <v>484</v>
      </c>
      <c r="D136" s="31" t="s">
        <v>485</v>
      </c>
      <c r="E136" s="31" t="s">
        <v>98</v>
      </c>
      <c r="F136" s="31" t="s">
        <v>174</v>
      </c>
      <c r="G136" s="31" t="s">
        <v>451</v>
      </c>
      <c r="H136" s="31" t="s">
        <v>98</v>
      </c>
      <c r="I136" s="31" t="s">
        <v>98</v>
      </c>
      <c r="J136" s="42">
        <v>100</v>
      </c>
      <c r="K136" s="42">
        <v>100</v>
      </c>
      <c r="L136" s="40">
        <v>8</v>
      </c>
      <c r="M136" s="40">
        <v>32</v>
      </c>
      <c r="N136" s="40">
        <v>60</v>
      </c>
      <c r="O136" s="40"/>
      <c r="P136" s="40"/>
      <c r="Q136" s="40"/>
      <c r="R136" s="40"/>
      <c r="S136" s="49" t="s">
        <v>71</v>
      </c>
      <c r="T136" s="50">
        <v>0.7</v>
      </c>
      <c r="U136" s="49"/>
    </row>
    <row r="137" s="1" customFormat="1" ht="100" customHeight="1" spans="1:21">
      <c r="A137" s="57">
        <v>16</v>
      </c>
      <c r="B137" s="34" t="s">
        <v>486</v>
      </c>
      <c r="C137" s="34" t="s">
        <v>487</v>
      </c>
      <c r="D137" s="31" t="s">
        <v>485</v>
      </c>
      <c r="E137" s="31" t="s">
        <v>68</v>
      </c>
      <c r="F137" s="31" t="s">
        <v>377</v>
      </c>
      <c r="G137" s="31" t="s">
        <v>451</v>
      </c>
      <c r="H137" s="31" t="s">
        <v>68</v>
      </c>
      <c r="I137" s="31" t="s">
        <v>68</v>
      </c>
      <c r="J137" s="42">
        <v>105</v>
      </c>
      <c r="K137" s="42">
        <v>105</v>
      </c>
      <c r="L137" s="40">
        <v>105</v>
      </c>
      <c r="M137" s="40"/>
      <c r="N137" s="40"/>
      <c r="O137" s="40"/>
      <c r="P137" s="40"/>
      <c r="Q137" s="40"/>
      <c r="R137" s="40"/>
      <c r="S137" s="49" t="s">
        <v>71</v>
      </c>
      <c r="T137" s="50">
        <v>1</v>
      </c>
      <c r="U137" s="49" t="s">
        <v>72</v>
      </c>
    </row>
    <row r="138" s="1" customFormat="1" ht="100" customHeight="1" spans="1:21">
      <c r="A138" s="31">
        <v>17</v>
      </c>
      <c r="B138" s="34" t="s">
        <v>488</v>
      </c>
      <c r="C138" s="34" t="s">
        <v>489</v>
      </c>
      <c r="D138" s="37" t="s">
        <v>485</v>
      </c>
      <c r="E138" s="31" t="s">
        <v>87</v>
      </c>
      <c r="F138" s="31" t="s">
        <v>490</v>
      </c>
      <c r="G138" s="31" t="s">
        <v>451</v>
      </c>
      <c r="H138" s="31" t="s">
        <v>87</v>
      </c>
      <c r="I138" s="31" t="s">
        <v>87</v>
      </c>
      <c r="J138" s="42">
        <v>180</v>
      </c>
      <c r="K138" s="42">
        <v>180</v>
      </c>
      <c r="L138" s="40">
        <v>180</v>
      </c>
      <c r="M138" s="40"/>
      <c r="N138" s="40"/>
      <c r="O138" s="40"/>
      <c r="P138" s="40"/>
      <c r="Q138" s="40"/>
      <c r="R138" s="40"/>
      <c r="S138" s="49" t="s">
        <v>71</v>
      </c>
      <c r="T138" s="50">
        <v>1</v>
      </c>
      <c r="U138" s="49" t="s">
        <v>72</v>
      </c>
    </row>
    <row r="139" s="1" customFormat="1" ht="100" customHeight="1" spans="1:21">
      <c r="A139" s="57">
        <v>18</v>
      </c>
      <c r="B139" s="34" t="s">
        <v>491</v>
      </c>
      <c r="C139" s="34" t="s">
        <v>492</v>
      </c>
      <c r="D139" s="37" t="s">
        <v>493</v>
      </c>
      <c r="E139" s="31" t="s">
        <v>98</v>
      </c>
      <c r="F139" s="31" t="s">
        <v>457</v>
      </c>
      <c r="G139" s="31" t="s">
        <v>451</v>
      </c>
      <c r="H139" s="31" t="s">
        <v>98</v>
      </c>
      <c r="I139" s="31" t="s">
        <v>98</v>
      </c>
      <c r="J139" s="42">
        <v>30</v>
      </c>
      <c r="K139" s="42">
        <v>30</v>
      </c>
      <c r="L139" s="40">
        <v>30</v>
      </c>
      <c r="M139" s="40"/>
      <c r="N139" s="40"/>
      <c r="O139" s="40"/>
      <c r="P139" s="40"/>
      <c r="Q139" s="40"/>
      <c r="R139" s="40"/>
      <c r="S139" s="49" t="s">
        <v>71</v>
      </c>
      <c r="T139" s="50">
        <v>1</v>
      </c>
      <c r="U139" s="49" t="s">
        <v>64</v>
      </c>
    </row>
    <row r="140" s="1" customFormat="1" ht="100" customHeight="1" spans="1:21">
      <c r="A140" s="31">
        <v>19</v>
      </c>
      <c r="B140" s="34" t="s">
        <v>494</v>
      </c>
      <c r="C140" s="34" t="s">
        <v>495</v>
      </c>
      <c r="D140" s="37" t="s">
        <v>496</v>
      </c>
      <c r="E140" s="31" t="s">
        <v>125</v>
      </c>
      <c r="F140" s="31" t="s">
        <v>353</v>
      </c>
      <c r="G140" s="31" t="s">
        <v>451</v>
      </c>
      <c r="H140" s="31" t="s">
        <v>125</v>
      </c>
      <c r="I140" s="31" t="s">
        <v>125</v>
      </c>
      <c r="J140" s="42">
        <v>30</v>
      </c>
      <c r="K140" s="42">
        <v>30</v>
      </c>
      <c r="L140" s="40">
        <v>30</v>
      </c>
      <c r="M140" s="40"/>
      <c r="N140" s="40"/>
      <c r="O140" s="40"/>
      <c r="P140" s="40"/>
      <c r="Q140" s="40"/>
      <c r="R140" s="40"/>
      <c r="S140" s="49" t="s">
        <v>71</v>
      </c>
      <c r="T140" s="50">
        <v>1</v>
      </c>
      <c r="U140" s="49" t="s">
        <v>448</v>
      </c>
    </row>
    <row r="141" s="1" customFormat="1" ht="100" customHeight="1" spans="1:21">
      <c r="A141" s="31">
        <v>20</v>
      </c>
      <c r="B141" s="34" t="s">
        <v>497</v>
      </c>
      <c r="C141" s="32" t="s">
        <v>498</v>
      </c>
      <c r="D141" s="31" t="s">
        <v>217</v>
      </c>
      <c r="E141" s="31" t="s">
        <v>107</v>
      </c>
      <c r="F141" s="31" t="s">
        <v>499</v>
      </c>
      <c r="G141" s="31" t="s">
        <v>451</v>
      </c>
      <c r="H141" s="31" t="s">
        <v>107</v>
      </c>
      <c r="I141" s="31" t="s">
        <v>107</v>
      </c>
      <c r="J141" s="42">
        <v>90</v>
      </c>
      <c r="K141" s="42">
        <v>90</v>
      </c>
      <c r="L141" s="40">
        <v>90</v>
      </c>
      <c r="M141" s="40"/>
      <c r="N141" s="40"/>
      <c r="O141" s="40"/>
      <c r="P141" s="40"/>
      <c r="Q141" s="40"/>
      <c r="R141" s="40"/>
      <c r="S141" s="49" t="s">
        <v>71</v>
      </c>
      <c r="T141" s="50">
        <v>1</v>
      </c>
      <c r="U141" s="49" t="s">
        <v>64</v>
      </c>
    </row>
    <row r="142" s="1" customFormat="1" ht="100" customHeight="1" spans="1:21">
      <c r="A142" s="31">
        <v>21</v>
      </c>
      <c r="B142" s="34" t="s">
        <v>500</v>
      </c>
      <c r="C142" s="34" t="s">
        <v>501</v>
      </c>
      <c r="D142" s="31" t="s">
        <v>217</v>
      </c>
      <c r="E142" s="31" t="s">
        <v>94</v>
      </c>
      <c r="F142" s="31" t="s">
        <v>502</v>
      </c>
      <c r="G142" s="31" t="s">
        <v>451</v>
      </c>
      <c r="H142" s="31" t="s">
        <v>94</v>
      </c>
      <c r="I142" s="31" t="s">
        <v>94</v>
      </c>
      <c r="J142" s="60">
        <v>265</v>
      </c>
      <c r="K142" s="60">
        <v>265</v>
      </c>
      <c r="L142" s="60"/>
      <c r="M142" s="60"/>
      <c r="N142" s="60">
        <v>265</v>
      </c>
      <c r="O142" s="60"/>
      <c r="P142" s="40"/>
      <c r="Q142" s="40"/>
      <c r="R142" s="40"/>
      <c r="S142" s="49" t="s">
        <v>71</v>
      </c>
      <c r="T142" s="50">
        <v>1</v>
      </c>
      <c r="U142" s="49" t="s">
        <v>72</v>
      </c>
    </row>
    <row r="143" s="1" customFormat="1" ht="100" customHeight="1" spans="1:21">
      <c r="A143" s="31">
        <v>22</v>
      </c>
      <c r="B143" s="34" t="s">
        <v>503</v>
      </c>
      <c r="C143" s="32" t="s">
        <v>504</v>
      </c>
      <c r="D143" s="37" t="s">
        <v>496</v>
      </c>
      <c r="E143" s="37" t="s">
        <v>98</v>
      </c>
      <c r="F143" s="37" t="s">
        <v>505</v>
      </c>
      <c r="G143" s="37" t="s">
        <v>451</v>
      </c>
      <c r="H143" s="37" t="s">
        <v>98</v>
      </c>
      <c r="I143" s="37" t="s">
        <v>98</v>
      </c>
      <c r="J143" s="42">
        <v>35</v>
      </c>
      <c r="K143" s="42">
        <v>35</v>
      </c>
      <c r="L143" s="40"/>
      <c r="M143" s="40"/>
      <c r="N143" s="40">
        <v>35</v>
      </c>
      <c r="O143" s="40"/>
      <c r="P143" s="40"/>
      <c r="Q143" s="40"/>
      <c r="R143" s="40"/>
      <c r="S143" s="49" t="s">
        <v>71</v>
      </c>
      <c r="T143" s="50">
        <v>1</v>
      </c>
      <c r="U143" s="49" t="s">
        <v>454</v>
      </c>
    </row>
    <row r="144" s="1" customFormat="1" ht="100" customHeight="1" spans="1:21">
      <c r="A144" s="31">
        <v>23</v>
      </c>
      <c r="B144" s="56" t="s">
        <v>506</v>
      </c>
      <c r="C144" s="34" t="s">
        <v>507</v>
      </c>
      <c r="D144" s="31" t="s">
        <v>485</v>
      </c>
      <c r="E144" s="31" t="s">
        <v>83</v>
      </c>
      <c r="F144" s="31" t="s">
        <v>508</v>
      </c>
      <c r="G144" s="31" t="s">
        <v>451</v>
      </c>
      <c r="H144" s="31" t="s">
        <v>83</v>
      </c>
      <c r="I144" s="31" t="s">
        <v>83</v>
      </c>
      <c r="J144" s="42">
        <v>85</v>
      </c>
      <c r="K144" s="42">
        <v>85</v>
      </c>
      <c r="L144" s="40">
        <v>85</v>
      </c>
      <c r="M144" s="40"/>
      <c r="N144" s="40"/>
      <c r="O144" s="40"/>
      <c r="P144" s="40"/>
      <c r="Q144" s="40"/>
      <c r="R144" s="40"/>
      <c r="S144" s="49" t="s">
        <v>71</v>
      </c>
      <c r="T144" s="50">
        <v>1</v>
      </c>
      <c r="U144" s="49" t="s">
        <v>454</v>
      </c>
    </row>
    <row r="145" s="1" customFormat="1" ht="100" customHeight="1" spans="1:21">
      <c r="A145" s="25" t="s">
        <v>32</v>
      </c>
      <c r="B145" s="25"/>
      <c r="C145" s="25">
        <v>8</v>
      </c>
      <c r="D145" s="25"/>
      <c r="E145" s="25"/>
      <c r="F145" s="25"/>
      <c r="G145" s="25"/>
      <c r="H145" s="25"/>
      <c r="I145" s="25"/>
      <c r="J145" s="45">
        <f>K145+P145+R145+Q145</f>
        <v>2260</v>
      </c>
      <c r="K145" s="45">
        <f>SUM(L145:O145)</f>
        <v>2220</v>
      </c>
      <c r="L145" s="42">
        <f t="shared" ref="K145:T145" si="12">SUM(L146:L153)</f>
        <v>0</v>
      </c>
      <c r="M145" s="42">
        <f t="shared" si="12"/>
        <v>467</v>
      </c>
      <c r="N145" s="42">
        <f t="shared" si="12"/>
        <v>385</v>
      </c>
      <c r="O145" s="42">
        <f t="shared" si="12"/>
        <v>1368</v>
      </c>
      <c r="P145" s="42">
        <f t="shared" si="12"/>
        <v>0</v>
      </c>
      <c r="Q145" s="42">
        <f t="shared" si="12"/>
        <v>0</v>
      </c>
      <c r="R145" s="42">
        <f t="shared" si="12"/>
        <v>40</v>
      </c>
      <c r="S145" s="49"/>
      <c r="T145" s="50"/>
      <c r="U145" s="49"/>
    </row>
    <row r="146" s="1" customFormat="1" ht="100" customHeight="1" spans="1:21">
      <c r="A146" s="31">
        <v>1</v>
      </c>
      <c r="B146" s="34" t="s">
        <v>509</v>
      </c>
      <c r="C146" s="32" t="s">
        <v>510</v>
      </c>
      <c r="D146" s="31" t="s">
        <v>217</v>
      </c>
      <c r="E146" s="31" t="s">
        <v>87</v>
      </c>
      <c r="F146" s="31" t="s">
        <v>511</v>
      </c>
      <c r="G146" s="31" t="s">
        <v>512</v>
      </c>
      <c r="H146" s="31" t="s">
        <v>87</v>
      </c>
      <c r="I146" s="31" t="s">
        <v>87</v>
      </c>
      <c r="J146" s="42">
        <v>280</v>
      </c>
      <c r="K146" s="42">
        <v>280</v>
      </c>
      <c r="L146" s="40"/>
      <c r="M146" s="40"/>
      <c r="N146" s="40"/>
      <c r="O146" s="40">
        <v>280</v>
      </c>
      <c r="P146" s="40"/>
      <c r="Q146" s="40"/>
      <c r="R146" s="40"/>
      <c r="S146" s="49" t="s">
        <v>71</v>
      </c>
      <c r="T146" s="50">
        <v>0.7</v>
      </c>
      <c r="U146" s="49"/>
    </row>
    <row r="147" s="1" customFormat="1" ht="100" customHeight="1" spans="1:21">
      <c r="A147" s="31">
        <v>2</v>
      </c>
      <c r="B147" s="34" t="s">
        <v>513</v>
      </c>
      <c r="C147" s="32" t="s">
        <v>514</v>
      </c>
      <c r="D147" s="31" t="s">
        <v>217</v>
      </c>
      <c r="E147" s="31" t="s">
        <v>87</v>
      </c>
      <c r="F147" s="31" t="s">
        <v>511</v>
      </c>
      <c r="G147" s="31" t="s">
        <v>512</v>
      </c>
      <c r="H147" s="31" t="s">
        <v>87</v>
      </c>
      <c r="I147" s="31" t="s">
        <v>87</v>
      </c>
      <c r="J147" s="42">
        <v>330</v>
      </c>
      <c r="K147" s="42">
        <v>330</v>
      </c>
      <c r="L147" s="40"/>
      <c r="M147" s="40">
        <v>35</v>
      </c>
      <c r="N147" s="40"/>
      <c r="O147" s="40">
        <v>295</v>
      </c>
      <c r="P147" s="40"/>
      <c r="Q147" s="40"/>
      <c r="R147" s="40"/>
      <c r="S147" s="49" t="s">
        <v>71</v>
      </c>
      <c r="T147" s="50">
        <v>0.7</v>
      </c>
      <c r="U147" s="49"/>
    </row>
    <row r="148" s="1" customFormat="1" ht="117" customHeight="1" spans="1:21">
      <c r="A148" s="31">
        <v>3</v>
      </c>
      <c r="B148" s="34" t="s">
        <v>515</v>
      </c>
      <c r="C148" s="32" t="s">
        <v>516</v>
      </c>
      <c r="D148" s="31" t="s">
        <v>217</v>
      </c>
      <c r="E148" s="31" t="s">
        <v>87</v>
      </c>
      <c r="F148" s="31" t="s">
        <v>511</v>
      </c>
      <c r="G148" s="31" t="s">
        <v>512</v>
      </c>
      <c r="H148" s="31" t="s">
        <v>87</v>
      </c>
      <c r="I148" s="31" t="s">
        <v>87</v>
      </c>
      <c r="J148" s="42">
        <v>230</v>
      </c>
      <c r="K148" s="42">
        <v>230</v>
      </c>
      <c r="L148" s="40"/>
      <c r="M148" s="40"/>
      <c r="N148" s="40"/>
      <c r="O148" s="40">
        <v>230</v>
      </c>
      <c r="P148" s="40"/>
      <c r="Q148" s="40"/>
      <c r="R148" s="40"/>
      <c r="S148" s="49" t="s">
        <v>71</v>
      </c>
      <c r="T148" s="50">
        <v>0.65</v>
      </c>
      <c r="U148" s="49"/>
    </row>
    <row r="149" s="1" customFormat="1" ht="100" customHeight="1" spans="1:21">
      <c r="A149" s="31">
        <v>4</v>
      </c>
      <c r="B149" s="34" t="s">
        <v>517</v>
      </c>
      <c r="C149" s="32" t="s">
        <v>518</v>
      </c>
      <c r="D149" s="31" t="s">
        <v>217</v>
      </c>
      <c r="E149" s="31" t="s">
        <v>87</v>
      </c>
      <c r="F149" s="31" t="s">
        <v>511</v>
      </c>
      <c r="G149" s="31" t="s">
        <v>512</v>
      </c>
      <c r="H149" s="31" t="s">
        <v>87</v>
      </c>
      <c r="I149" s="31" t="s">
        <v>87</v>
      </c>
      <c r="J149" s="42">
        <v>175</v>
      </c>
      <c r="K149" s="42">
        <v>175</v>
      </c>
      <c r="L149" s="40"/>
      <c r="M149" s="40">
        <v>175</v>
      </c>
      <c r="N149" s="40"/>
      <c r="O149" s="40"/>
      <c r="P149" s="40"/>
      <c r="Q149" s="40"/>
      <c r="R149" s="40"/>
      <c r="S149" s="49" t="s">
        <v>71</v>
      </c>
      <c r="T149" s="50">
        <v>0.5</v>
      </c>
      <c r="U149" s="49"/>
    </row>
    <row r="150" s="1" customFormat="1" ht="103" customHeight="1" spans="1:21">
      <c r="A150" s="31">
        <v>5</v>
      </c>
      <c r="B150" s="56" t="s">
        <v>519</v>
      </c>
      <c r="C150" s="32" t="s">
        <v>520</v>
      </c>
      <c r="D150" s="31" t="s">
        <v>217</v>
      </c>
      <c r="E150" s="31" t="s">
        <v>83</v>
      </c>
      <c r="F150" s="31" t="s">
        <v>521</v>
      </c>
      <c r="G150" s="31" t="s">
        <v>522</v>
      </c>
      <c r="H150" s="31" t="s">
        <v>83</v>
      </c>
      <c r="I150" s="31" t="s">
        <v>83</v>
      </c>
      <c r="J150" s="42">
        <v>170</v>
      </c>
      <c r="K150" s="42">
        <v>130</v>
      </c>
      <c r="L150" s="40"/>
      <c r="M150" s="40">
        <v>130</v>
      </c>
      <c r="N150" s="40"/>
      <c r="O150" s="40"/>
      <c r="P150" s="40"/>
      <c r="Q150" s="40"/>
      <c r="R150" s="40">
        <v>40</v>
      </c>
      <c r="S150" s="49" t="s">
        <v>71</v>
      </c>
      <c r="T150" s="50">
        <v>0.8</v>
      </c>
      <c r="U150" s="49"/>
    </row>
    <row r="151" s="1" customFormat="1" ht="114" customHeight="1" spans="1:21">
      <c r="A151" s="31">
        <v>6</v>
      </c>
      <c r="B151" s="34" t="s">
        <v>523</v>
      </c>
      <c r="C151" s="32" t="s">
        <v>524</v>
      </c>
      <c r="D151" s="31" t="s">
        <v>217</v>
      </c>
      <c r="E151" s="31" t="s">
        <v>98</v>
      </c>
      <c r="F151" s="31" t="s">
        <v>505</v>
      </c>
      <c r="G151" s="31" t="s">
        <v>512</v>
      </c>
      <c r="H151" s="31" t="s">
        <v>98</v>
      </c>
      <c r="I151" s="31" t="s">
        <v>98</v>
      </c>
      <c r="J151" s="60">
        <v>385</v>
      </c>
      <c r="K151" s="60">
        <v>385</v>
      </c>
      <c r="L151" s="60"/>
      <c r="M151" s="60">
        <v>122</v>
      </c>
      <c r="N151" s="60"/>
      <c r="O151" s="60">
        <v>263</v>
      </c>
      <c r="P151" s="40"/>
      <c r="Q151" s="40"/>
      <c r="R151" s="40"/>
      <c r="S151" s="49" t="s">
        <v>71</v>
      </c>
      <c r="T151" s="50">
        <v>1</v>
      </c>
      <c r="U151" s="49" t="s">
        <v>57</v>
      </c>
    </row>
    <row r="152" s="1" customFormat="1" ht="100" customHeight="1" spans="1:21">
      <c r="A152" s="31">
        <v>7</v>
      </c>
      <c r="B152" s="34" t="s">
        <v>525</v>
      </c>
      <c r="C152" s="32" t="s">
        <v>526</v>
      </c>
      <c r="D152" s="31" t="s">
        <v>217</v>
      </c>
      <c r="E152" s="31" t="s">
        <v>98</v>
      </c>
      <c r="F152" s="31" t="s">
        <v>505</v>
      </c>
      <c r="G152" s="31" t="s">
        <v>512</v>
      </c>
      <c r="H152" s="31" t="s">
        <v>98</v>
      </c>
      <c r="I152" s="31" t="s">
        <v>98</v>
      </c>
      <c r="J152" s="42">
        <v>300</v>
      </c>
      <c r="K152" s="42">
        <v>300</v>
      </c>
      <c r="L152" s="40"/>
      <c r="M152" s="40"/>
      <c r="N152" s="40"/>
      <c r="O152" s="40">
        <v>300</v>
      </c>
      <c r="P152" s="40"/>
      <c r="Q152" s="40"/>
      <c r="R152" s="40"/>
      <c r="S152" s="49" t="s">
        <v>71</v>
      </c>
      <c r="T152" s="50">
        <v>0.6</v>
      </c>
      <c r="U152" s="49"/>
    </row>
    <row r="153" s="1" customFormat="1" ht="175" customHeight="1" spans="1:21">
      <c r="A153" s="31">
        <v>8</v>
      </c>
      <c r="B153" s="34" t="s">
        <v>527</v>
      </c>
      <c r="C153" s="34" t="s">
        <v>528</v>
      </c>
      <c r="D153" s="31" t="s">
        <v>217</v>
      </c>
      <c r="E153" s="31" t="s">
        <v>68</v>
      </c>
      <c r="F153" s="31" t="s">
        <v>529</v>
      </c>
      <c r="G153" s="31" t="s">
        <v>451</v>
      </c>
      <c r="H153" s="31" t="s">
        <v>68</v>
      </c>
      <c r="I153" s="31" t="s">
        <v>68</v>
      </c>
      <c r="J153" s="60">
        <v>390</v>
      </c>
      <c r="K153" s="60">
        <v>390</v>
      </c>
      <c r="L153" s="60"/>
      <c r="M153" s="60">
        <v>5</v>
      </c>
      <c r="N153" s="60">
        <v>385</v>
      </c>
      <c r="O153" s="60"/>
      <c r="P153" s="40"/>
      <c r="Q153" s="40"/>
      <c r="R153" s="40"/>
      <c r="S153" s="49" t="s">
        <v>71</v>
      </c>
      <c r="T153" s="50">
        <v>0.7</v>
      </c>
      <c r="U153" s="49"/>
    </row>
    <row r="154" s="1" customFormat="1" ht="100" customHeight="1" spans="1:21">
      <c r="A154" s="25" t="s">
        <v>530</v>
      </c>
      <c r="B154" s="25"/>
      <c r="C154" s="25">
        <v>7</v>
      </c>
      <c r="D154" s="31"/>
      <c r="E154" s="31"/>
      <c r="F154" s="31"/>
      <c r="G154" s="31"/>
      <c r="H154" s="31"/>
      <c r="I154" s="31"/>
      <c r="J154" s="45">
        <f>K154+P154+R154+Q154</f>
        <v>2129.66</v>
      </c>
      <c r="K154" s="45">
        <f>SUM(L154:O154)</f>
        <v>1779.66</v>
      </c>
      <c r="L154" s="42">
        <f>SUM(L155:L161)</f>
        <v>1207.2</v>
      </c>
      <c r="M154" s="42">
        <f t="shared" ref="M154:V154" si="13">SUM(M155:M161)</f>
        <v>572.46</v>
      </c>
      <c r="N154" s="42">
        <f t="shared" si="13"/>
        <v>0</v>
      </c>
      <c r="O154" s="42">
        <f t="shared" si="13"/>
        <v>0</v>
      </c>
      <c r="P154" s="42">
        <f t="shared" si="13"/>
        <v>0</v>
      </c>
      <c r="Q154" s="42">
        <f t="shared" si="13"/>
        <v>0</v>
      </c>
      <c r="R154" s="42">
        <f t="shared" si="13"/>
        <v>350</v>
      </c>
      <c r="S154" s="49"/>
      <c r="T154" s="50"/>
      <c r="U154" s="49"/>
    </row>
    <row r="155" s="1" customFormat="1" ht="100" customHeight="1" spans="1:21">
      <c r="A155" s="31">
        <v>1</v>
      </c>
      <c r="B155" s="34" t="s">
        <v>531</v>
      </c>
      <c r="C155" s="32" t="s">
        <v>532</v>
      </c>
      <c r="D155" s="31" t="s">
        <v>67</v>
      </c>
      <c r="E155" s="31" t="s">
        <v>137</v>
      </c>
      <c r="F155" s="31"/>
      <c r="G155" s="31" t="s">
        <v>378</v>
      </c>
      <c r="H155" s="31" t="s">
        <v>533</v>
      </c>
      <c r="I155" s="31" t="s">
        <v>378</v>
      </c>
      <c r="J155" s="42">
        <v>87.8</v>
      </c>
      <c r="K155" s="42">
        <v>87.8</v>
      </c>
      <c r="L155" s="40"/>
      <c r="M155" s="40">
        <v>87.8</v>
      </c>
      <c r="N155" s="40"/>
      <c r="O155" s="40"/>
      <c r="P155" s="40"/>
      <c r="Q155" s="40"/>
      <c r="R155" s="40"/>
      <c r="S155" s="49" t="s">
        <v>71</v>
      </c>
      <c r="T155" s="50">
        <v>1</v>
      </c>
      <c r="U155" s="49" t="s">
        <v>57</v>
      </c>
    </row>
    <row r="156" s="1" customFormat="1" ht="158" customHeight="1" spans="1:21">
      <c r="A156" s="31">
        <v>2</v>
      </c>
      <c r="B156" s="34" t="s">
        <v>534</v>
      </c>
      <c r="C156" s="32" t="s">
        <v>535</v>
      </c>
      <c r="D156" s="31" t="s">
        <v>485</v>
      </c>
      <c r="E156" s="31" t="s">
        <v>68</v>
      </c>
      <c r="F156" s="31" t="s">
        <v>406</v>
      </c>
      <c r="G156" s="31" t="s">
        <v>536</v>
      </c>
      <c r="H156" s="31" t="s">
        <v>536</v>
      </c>
      <c r="I156" s="31" t="s">
        <v>536</v>
      </c>
      <c r="J156" s="42">
        <v>50</v>
      </c>
      <c r="K156" s="42">
        <v>50</v>
      </c>
      <c r="L156" s="40">
        <v>50</v>
      </c>
      <c r="M156" s="40"/>
      <c r="N156" s="40"/>
      <c r="O156" s="40"/>
      <c r="P156" s="40"/>
      <c r="Q156" s="40"/>
      <c r="R156" s="40"/>
      <c r="S156" s="49" t="s">
        <v>71</v>
      </c>
      <c r="T156" s="50">
        <v>1</v>
      </c>
      <c r="U156" s="49" t="s">
        <v>72</v>
      </c>
    </row>
    <row r="157" s="1" customFormat="1" ht="131" customHeight="1" spans="1:21">
      <c r="A157" s="57">
        <v>3</v>
      </c>
      <c r="B157" s="34" t="s">
        <v>537</v>
      </c>
      <c r="C157" s="32" t="s">
        <v>538</v>
      </c>
      <c r="D157" s="37" t="s">
        <v>485</v>
      </c>
      <c r="E157" s="63" t="s">
        <v>539</v>
      </c>
      <c r="F157" s="31" t="s">
        <v>540</v>
      </c>
      <c r="G157" s="37" t="s">
        <v>70</v>
      </c>
      <c r="H157" s="37" t="s">
        <v>70</v>
      </c>
      <c r="I157" s="37" t="s">
        <v>70</v>
      </c>
      <c r="J157" s="42">
        <v>525</v>
      </c>
      <c r="K157" s="60">
        <v>175</v>
      </c>
      <c r="L157" s="60"/>
      <c r="M157" s="70">
        <v>175</v>
      </c>
      <c r="N157" s="70"/>
      <c r="O157" s="60"/>
      <c r="P157" s="40"/>
      <c r="Q157" s="40"/>
      <c r="R157" s="40">
        <v>350</v>
      </c>
      <c r="S157" s="49" t="s">
        <v>71</v>
      </c>
      <c r="T157" s="50">
        <v>0.9</v>
      </c>
      <c r="U157" s="49" t="s">
        <v>57</v>
      </c>
    </row>
    <row r="158" s="1" customFormat="1" ht="115" customHeight="1" spans="1:21">
      <c r="A158" s="31">
        <v>4</v>
      </c>
      <c r="B158" s="34" t="s">
        <v>541</v>
      </c>
      <c r="C158" s="32" t="s">
        <v>542</v>
      </c>
      <c r="D158" s="37" t="s">
        <v>217</v>
      </c>
      <c r="E158" s="31" t="s">
        <v>18</v>
      </c>
      <c r="F158" s="31" t="s">
        <v>309</v>
      </c>
      <c r="G158" s="31" t="s">
        <v>378</v>
      </c>
      <c r="H158" s="31" t="s">
        <v>378</v>
      </c>
      <c r="I158" s="31" t="s">
        <v>378</v>
      </c>
      <c r="J158" s="42">
        <v>250</v>
      </c>
      <c r="K158" s="42">
        <v>250</v>
      </c>
      <c r="L158" s="40"/>
      <c r="M158" s="40">
        <v>250</v>
      </c>
      <c r="N158" s="40"/>
      <c r="O158" s="40"/>
      <c r="P158" s="40"/>
      <c r="Q158" s="40"/>
      <c r="R158" s="40"/>
      <c r="S158" s="49" t="s">
        <v>71</v>
      </c>
      <c r="T158" s="50">
        <v>0.9</v>
      </c>
      <c r="U158" s="49" t="s">
        <v>543</v>
      </c>
    </row>
    <row r="159" s="1" customFormat="1" ht="130" customHeight="1" spans="1:21">
      <c r="A159" s="31">
        <v>5</v>
      </c>
      <c r="B159" s="34" t="s">
        <v>544</v>
      </c>
      <c r="C159" s="34" t="s">
        <v>545</v>
      </c>
      <c r="D159" s="37" t="s">
        <v>217</v>
      </c>
      <c r="E159" s="31" t="s">
        <v>18</v>
      </c>
      <c r="F159" s="31" t="s">
        <v>309</v>
      </c>
      <c r="G159" s="31" t="s">
        <v>378</v>
      </c>
      <c r="H159" s="31" t="s">
        <v>378</v>
      </c>
      <c r="I159" s="31" t="s">
        <v>378</v>
      </c>
      <c r="J159" s="42">
        <f>K159+P159+Q159+R159</f>
        <v>168.3405</v>
      </c>
      <c r="K159" s="42">
        <f>SUBTOTAL(9,L159:M159)</f>
        <v>168.3405</v>
      </c>
      <c r="L159" s="40">
        <v>150</v>
      </c>
      <c r="M159" s="71">
        <v>18.3405</v>
      </c>
      <c r="N159" s="40"/>
      <c r="O159" s="40"/>
      <c r="P159" s="40"/>
      <c r="Q159" s="40"/>
      <c r="R159" s="40"/>
      <c r="S159" s="49" t="s">
        <v>71</v>
      </c>
      <c r="T159" s="50">
        <v>1</v>
      </c>
      <c r="U159" s="49" t="s">
        <v>57</v>
      </c>
    </row>
    <row r="160" s="1" customFormat="1" ht="100" customHeight="1" spans="1:21">
      <c r="A160" s="31">
        <v>6</v>
      </c>
      <c r="B160" s="34" t="s">
        <v>546</v>
      </c>
      <c r="C160" s="32" t="s">
        <v>547</v>
      </c>
      <c r="D160" s="31" t="s">
        <v>67</v>
      </c>
      <c r="E160" s="64" t="s">
        <v>137</v>
      </c>
      <c r="F160" s="31"/>
      <c r="G160" s="31" t="s">
        <v>378</v>
      </c>
      <c r="H160" s="31" t="s">
        <v>533</v>
      </c>
      <c r="I160" s="31" t="s">
        <v>378</v>
      </c>
      <c r="J160" s="42">
        <v>107.2</v>
      </c>
      <c r="K160" s="42">
        <v>107.2</v>
      </c>
      <c r="L160" s="40">
        <v>107.2</v>
      </c>
      <c r="M160" s="40"/>
      <c r="N160" s="40"/>
      <c r="O160" s="40"/>
      <c r="P160" s="40"/>
      <c r="Q160" s="40"/>
      <c r="R160" s="40"/>
      <c r="S160" s="49" t="s">
        <v>71</v>
      </c>
      <c r="T160" s="50">
        <v>1</v>
      </c>
      <c r="U160" s="49" t="s">
        <v>57</v>
      </c>
    </row>
    <row r="161" s="1" customFormat="1" ht="100" customHeight="1" spans="1:21">
      <c r="A161" s="31">
        <v>7</v>
      </c>
      <c r="B161" s="34" t="s">
        <v>548</v>
      </c>
      <c r="C161" s="34" t="s">
        <v>549</v>
      </c>
      <c r="D161" s="31" t="s">
        <v>67</v>
      </c>
      <c r="E161" s="64" t="s">
        <v>137</v>
      </c>
      <c r="F161" s="31"/>
      <c r="G161" s="31" t="s">
        <v>378</v>
      </c>
      <c r="H161" s="31" t="s">
        <v>533</v>
      </c>
      <c r="I161" s="31" t="s">
        <v>378</v>
      </c>
      <c r="J161" s="42">
        <f>K161+P161+Q161+R161</f>
        <v>941.3195</v>
      </c>
      <c r="K161" s="42">
        <f>SUBTOTAL(9,L161:O161)</f>
        <v>941.3195</v>
      </c>
      <c r="L161" s="40">
        <v>900</v>
      </c>
      <c r="M161" s="40">
        <v>41.3195</v>
      </c>
      <c r="N161" s="40"/>
      <c r="O161" s="40"/>
      <c r="P161" s="40"/>
      <c r="Q161" s="40"/>
      <c r="R161" s="40"/>
      <c r="S161" s="49" t="s">
        <v>71</v>
      </c>
      <c r="T161" s="50">
        <v>0.9</v>
      </c>
      <c r="U161" s="49" t="s">
        <v>550</v>
      </c>
    </row>
    <row r="162" s="2" customFormat="1" ht="100" customHeight="1" spans="1:21">
      <c r="A162" s="28" t="s">
        <v>34</v>
      </c>
      <c r="B162" s="65"/>
      <c r="C162" s="25">
        <v>3</v>
      </c>
      <c r="D162" s="25"/>
      <c r="E162" s="25"/>
      <c r="F162" s="25"/>
      <c r="G162" s="25"/>
      <c r="H162" s="25"/>
      <c r="I162" s="25"/>
      <c r="J162" s="45">
        <f>K162+P162+R162+Q162</f>
        <v>750</v>
      </c>
      <c r="K162" s="45">
        <f>SUM(L162:O162)</f>
        <v>750</v>
      </c>
      <c r="L162" s="45">
        <f t="shared" ref="L162:R162" si="14">SUM(L163:L165)</f>
        <v>400</v>
      </c>
      <c r="M162" s="45">
        <f t="shared" si="14"/>
        <v>200</v>
      </c>
      <c r="N162" s="45">
        <f t="shared" si="14"/>
        <v>0</v>
      </c>
      <c r="O162" s="45">
        <f t="shared" si="14"/>
        <v>150</v>
      </c>
      <c r="P162" s="45">
        <f t="shared" si="14"/>
        <v>0</v>
      </c>
      <c r="Q162" s="45">
        <f t="shared" si="14"/>
        <v>0</v>
      </c>
      <c r="R162" s="45">
        <f t="shared" si="14"/>
        <v>0</v>
      </c>
      <c r="S162" s="49"/>
      <c r="T162" s="50"/>
      <c r="U162" s="49"/>
    </row>
    <row r="163" s="1" customFormat="1" ht="100" customHeight="1" spans="1:21">
      <c r="A163" s="31">
        <v>1</v>
      </c>
      <c r="B163" s="34" t="s">
        <v>551</v>
      </c>
      <c r="C163" s="34" t="s">
        <v>552</v>
      </c>
      <c r="D163" s="31" t="s">
        <v>217</v>
      </c>
      <c r="E163" s="64" t="s">
        <v>18</v>
      </c>
      <c r="F163" s="31"/>
      <c r="G163" s="31" t="s">
        <v>553</v>
      </c>
      <c r="H163" s="31" t="s">
        <v>553</v>
      </c>
      <c r="I163" s="31" t="s">
        <v>553</v>
      </c>
      <c r="J163" s="42">
        <v>500</v>
      </c>
      <c r="K163" s="42">
        <v>500</v>
      </c>
      <c r="L163" s="40">
        <v>350</v>
      </c>
      <c r="M163" s="40"/>
      <c r="N163" s="40"/>
      <c r="O163" s="40">
        <v>150</v>
      </c>
      <c r="P163" s="40"/>
      <c r="Q163" s="40"/>
      <c r="R163" s="40"/>
      <c r="S163" s="49" t="s">
        <v>71</v>
      </c>
      <c r="T163" s="50">
        <v>0.7381</v>
      </c>
      <c r="U163" s="49"/>
    </row>
    <row r="164" s="1" customFormat="1" ht="142" customHeight="1" spans="1:21">
      <c r="A164" s="31">
        <v>2</v>
      </c>
      <c r="B164" s="34" t="s">
        <v>554</v>
      </c>
      <c r="C164" s="32" t="s">
        <v>555</v>
      </c>
      <c r="D164" s="37" t="s">
        <v>222</v>
      </c>
      <c r="E164" s="37" t="s">
        <v>137</v>
      </c>
      <c r="F164" s="37"/>
      <c r="G164" s="37" t="s">
        <v>553</v>
      </c>
      <c r="H164" s="37" t="s">
        <v>553</v>
      </c>
      <c r="I164" s="37" t="s">
        <v>553</v>
      </c>
      <c r="J164" s="42">
        <v>200</v>
      </c>
      <c r="K164" s="42">
        <v>200</v>
      </c>
      <c r="L164" s="40"/>
      <c r="M164" s="40">
        <v>200</v>
      </c>
      <c r="N164" s="40"/>
      <c r="O164" s="40"/>
      <c r="P164" s="40"/>
      <c r="Q164" s="40"/>
      <c r="R164" s="40"/>
      <c r="S164" s="49" t="s">
        <v>71</v>
      </c>
      <c r="T164" s="50">
        <v>0.7496</v>
      </c>
      <c r="U164" s="49"/>
    </row>
    <row r="165" s="15" customFormat="1" ht="119" customHeight="1" spans="1:21">
      <c r="A165" s="31">
        <v>3</v>
      </c>
      <c r="B165" s="34" t="s">
        <v>556</v>
      </c>
      <c r="C165" s="34" t="s">
        <v>557</v>
      </c>
      <c r="D165" s="31" t="s">
        <v>217</v>
      </c>
      <c r="E165" s="64" t="s">
        <v>137</v>
      </c>
      <c r="F165" s="31"/>
      <c r="G165" s="31" t="s">
        <v>553</v>
      </c>
      <c r="H165" s="31" t="s">
        <v>553</v>
      </c>
      <c r="I165" s="31" t="s">
        <v>553</v>
      </c>
      <c r="J165" s="42">
        <v>50</v>
      </c>
      <c r="K165" s="42">
        <v>50</v>
      </c>
      <c r="L165" s="40">
        <v>50</v>
      </c>
      <c r="M165" s="40"/>
      <c r="N165" s="40"/>
      <c r="O165" s="40"/>
      <c r="P165" s="40"/>
      <c r="Q165" s="40"/>
      <c r="R165" s="40"/>
      <c r="S165" s="49" t="s">
        <v>71</v>
      </c>
      <c r="T165" s="50">
        <v>0.9</v>
      </c>
      <c r="U165" s="49"/>
    </row>
    <row r="166" s="16" customFormat="1" ht="100" customHeight="1" spans="1:21">
      <c r="A166" s="28" t="s">
        <v>35</v>
      </c>
      <c r="B166" s="65"/>
      <c r="C166" s="25">
        <v>13</v>
      </c>
      <c r="D166" s="25"/>
      <c r="E166" s="25"/>
      <c r="F166" s="25"/>
      <c r="G166" s="25"/>
      <c r="H166" s="25"/>
      <c r="I166" s="25"/>
      <c r="J166" s="45">
        <f>K166+P166+R166+Q166</f>
        <v>830</v>
      </c>
      <c r="K166" s="45">
        <f>SUM(L166:O166)</f>
        <v>830</v>
      </c>
      <c r="L166" s="45">
        <f>SUM(L167:L179)</f>
        <v>570</v>
      </c>
      <c r="M166" s="45">
        <f t="shared" ref="M166:V166" si="15">SUM(M167:M179)</f>
        <v>260</v>
      </c>
      <c r="N166" s="45">
        <f t="shared" si="15"/>
        <v>0</v>
      </c>
      <c r="O166" s="45">
        <f t="shared" si="15"/>
        <v>0</v>
      </c>
      <c r="P166" s="45">
        <f t="shared" si="15"/>
        <v>0</v>
      </c>
      <c r="Q166" s="45">
        <f t="shared" si="15"/>
        <v>0</v>
      </c>
      <c r="R166" s="45">
        <f t="shared" si="15"/>
        <v>0</v>
      </c>
      <c r="S166" s="49"/>
      <c r="T166" s="50"/>
      <c r="U166" s="49"/>
    </row>
    <row r="167" s="3" customFormat="1" ht="100" customHeight="1" spans="1:21">
      <c r="A167" s="31">
        <v>1</v>
      </c>
      <c r="B167" s="34" t="s">
        <v>558</v>
      </c>
      <c r="C167" s="34" t="s">
        <v>559</v>
      </c>
      <c r="D167" s="31" t="s">
        <v>217</v>
      </c>
      <c r="E167" s="31" t="s">
        <v>116</v>
      </c>
      <c r="F167" s="31" t="s">
        <v>560</v>
      </c>
      <c r="G167" s="31" t="s">
        <v>522</v>
      </c>
      <c r="H167" s="31" t="s">
        <v>116</v>
      </c>
      <c r="I167" s="31" t="s">
        <v>116</v>
      </c>
      <c r="J167" s="42">
        <v>40</v>
      </c>
      <c r="K167" s="42">
        <v>40</v>
      </c>
      <c r="L167" s="40">
        <v>40</v>
      </c>
      <c r="M167" s="40"/>
      <c r="N167" s="40"/>
      <c r="O167" s="40"/>
      <c r="P167" s="40"/>
      <c r="Q167" s="40"/>
      <c r="R167" s="40"/>
      <c r="S167" s="49" t="s">
        <v>71</v>
      </c>
      <c r="T167" s="50">
        <v>1</v>
      </c>
      <c r="U167" s="49" t="s">
        <v>64</v>
      </c>
    </row>
    <row r="168" s="3" customFormat="1" ht="100" customHeight="1" spans="1:21">
      <c r="A168" s="31">
        <v>2</v>
      </c>
      <c r="B168" s="32" t="s">
        <v>561</v>
      </c>
      <c r="C168" s="32" t="s">
        <v>562</v>
      </c>
      <c r="D168" s="31" t="s">
        <v>217</v>
      </c>
      <c r="E168" s="37" t="s">
        <v>68</v>
      </c>
      <c r="F168" s="31" t="s">
        <v>241</v>
      </c>
      <c r="G168" s="31" t="s">
        <v>522</v>
      </c>
      <c r="H168" s="31" t="s">
        <v>68</v>
      </c>
      <c r="I168" s="31" t="s">
        <v>68</v>
      </c>
      <c r="J168" s="42">
        <v>100</v>
      </c>
      <c r="K168" s="42">
        <v>100</v>
      </c>
      <c r="L168" s="40">
        <v>100</v>
      </c>
      <c r="M168" s="46"/>
      <c r="N168" s="40"/>
      <c r="O168" s="40"/>
      <c r="P168" s="40"/>
      <c r="Q168" s="40"/>
      <c r="R168" s="40"/>
      <c r="S168" s="49" t="s">
        <v>71</v>
      </c>
      <c r="T168" s="50">
        <v>0.95</v>
      </c>
      <c r="U168" s="49"/>
    </row>
    <row r="169" s="3" customFormat="1" ht="100" customHeight="1" spans="1:21">
      <c r="A169" s="31">
        <v>3</v>
      </c>
      <c r="B169" s="32" t="s">
        <v>563</v>
      </c>
      <c r="C169" s="66" t="s">
        <v>564</v>
      </c>
      <c r="D169" s="31" t="s">
        <v>217</v>
      </c>
      <c r="E169" s="37" t="s">
        <v>103</v>
      </c>
      <c r="F169" s="31" t="s">
        <v>231</v>
      </c>
      <c r="G169" s="31" t="s">
        <v>522</v>
      </c>
      <c r="H169" s="31" t="s">
        <v>103</v>
      </c>
      <c r="I169" s="31" t="s">
        <v>103</v>
      </c>
      <c r="J169" s="42">
        <v>90</v>
      </c>
      <c r="K169" s="42">
        <v>90</v>
      </c>
      <c r="L169" s="40">
        <v>90</v>
      </c>
      <c r="M169" s="46"/>
      <c r="N169" s="40"/>
      <c r="O169" s="40"/>
      <c r="P169" s="40"/>
      <c r="Q169" s="40"/>
      <c r="R169" s="40"/>
      <c r="S169" s="49" t="s">
        <v>71</v>
      </c>
      <c r="T169" s="50">
        <v>1</v>
      </c>
      <c r="U169" s="49" t="s">
        <v>105</v>
      </c>
    </row>
    <row r="170" s="3" customFormat="1" ht="100" customHeight="1" spans="1:21">
      <c r="A170" s="31">
        <v>4</v>
      </c>
      <c r="B170" s="32" t="s">
        <v>565</v>
      </c>
      <c r="C170" s="66" t="s">
        <v>566</v>
      </c>
      <c r="D170" s="31" t="s">
        <v>217</v>
      </c>
      <c r="E170" s="37" t="s">
        <v>103</v>
      </c>
      <c r="F170" s="31" t="s">
        <v>567</v>
      </c>
      <c r="G170" s="31" t="s">
        <v>522</v>
      </c>
      <c r="H170" s="31" t="s">
        <v>103</v>
      </c>
      <c r="I170" s="31" t="s">
        <v>103</v>
      </c>
      <c r="J170" s="42">
        <v>75</v>
      </c>
      <c r="K170" s="42">
        <v>75</v>
      </c>
      <c r="L170" s="40">
        <v>75</v>
      </c>
      <c r="M170" s="46"/>
      <c r="N170" s="40"/>
      <c r="O170" s="40"/>
      <c r="P170" s="40"/>
      <c r="Q170" s="40"/>
      <c r="R170" s="40"/>
      <c r="S170" s="49" t="s">
        <v>71</v>
      </c>
      <c r="T170" s="50">
        <v>1</v>
      </c>
      <c r="U170" s="49" t="s">
        <v>105</v>
      </c>
    </row>
    <row r="171" s="3" customFormat="1" ht="100" customHeight="1" spans="1:21">
      <c r="A171" s="31">
        <v>5</v>
      </c>
      <c r="B171" s="34" t="s">
        <v>568</v>
      </c>
      <c r="C171" s="32" t="s">
        <v>562</v>
      </c>
      <c r="D171" s="31" t="s">
        <v>217</v>
      </c>
      <c r="E171" s="37" t="s">
        <v>83</v>
      </c>
      <c r="F171" s="31" t="s">
        <v>569</v>
      </c>
      <c r="G171" s="31" t="s">
        <v>522</v>
      </c>
      <c r="H171" s="37" t="s">
        <v>83</v>
      </c>
      <c r="I171" s="37" t="s">
        <v>83</v>
      </c>
      <c r="J171" s="42">
        <v>150</v>
      </c>
      <c r="K171" s="42">
        <v>150</v>
      </c>
      <c r="L171" s="40"/>
      <c r="M171" s="46">
        <v>150</v>
      </c>
      <c r="N171" s="40"/>
      <c r="O171" s="40"/>
      <c r="P171" s="40"/>
      <c r="Q171" s="40"/>
      <c r="R171" s="40"/>
      <c r="S171" s="49" t="s">
        <v>71</v>
      </c>
      <c r="T171" s="50">
        <v>1</v>
      </c>
      <c r="U171" s="49" t="s">
        <v>570</v>
      </c>
    </row>
    <row r="172" s="3" customFormat="1" ht="100" customHeight="1" spans="1:21">
      <c r="A172" s="31">
        <v>6</v>
      </c>
      <c r="B172" s="32" t="s">
        <v>571</v>
      </c>
      <c r="C172" s="32" t="s">
        <v>572</v>
      </c>
      <c r="D172" s="31" t="s">
        <v>217</v>
      </c>
      <c r="E172" s="31" t="s">
        <v>131</v>
      </c>
      <c r="F172" s="31" t="s">
        <v>573</v>
      </c>
      <c r="G172" s="31" t="s">
        <v>522</v>
      </c>
      <c r="H172" s="31" t="s">
        <v>131</v>
      </c>
      <c r="I172" s="31" t="s">
        <v>131</v>
      </c>
      <c r="J172" s="42">
        <v>50</v>
      </c>
      <c r="K172" s="42">
        <v>50</v>
      </c>
      <c r="L172" s="40"/>
      <c r="M172" s="40">
        <v>50</v>
      </c>
      <c r="N172" s="40"/>
      <c r="O172" s="40"/>
      <c r="P172" s="40"/>
      <c r="Q172" s="40"/>
      <c r="R172" s="40"/>
      <c r="S172" s="49" t="s">
        <v>71</v>
      </c>
      <c r="T172" s="50">
        <v>1</v>
      </c>
      <c r="U172" s="49" t="s">
        <v>57</v>
      </c>
    </row>
    <row r="173" s="3" customFormat="1" ht="100" customHeight="1" spans="1:21">
      <c r="A173" s="31">
        <v>7</v>
      </c>
      <c r="B173" s="32" t="s">
        <v>574</v>
      </c>
      <c r="C173" s="67" t="s">
        <v>575</v>
      </c>
      <c r="D173" s="31" t="s">
        <v>217</v>
      </c>
      <c r="E173" s="31" t="s">
        <v>122</v>
      </c>
      <c r="F173" s="31" t="s">
        <v>576</v>
      </c>
      <c r="G173" s="31" t="s">
        <v>522</v>
      </c>
      <c r="H173" s="31" t="s">
        <v>122</v>
      </c>
      <c r="I173" s="31" t="s">
        <v>122</v>
      </c>
      <c r="J173" s="42">
        <v>40</v>
      </c>
      <c r="K173" s="42">
        <v>40</v>
      </c>
      <c r="L173" s="40"/>
      <c r="M173" s="46">
        <v>40</v>
      </c>
      <c r="N173" s="40"/>
      <c r="O173" s="40"/>
      <c r="P173" s="40"/>
      <c r="Q173" s="40"/>
      <c r="R173" s="40"/>
      <c r="S173" s="49" t="s">
        <v>71</v>
      </c>
      <c r="T173" s="50">
        <v>1</v>
      </c>
      <c r="U173" s="49" t="s">
        <v>454</v>
      </c>
    </row>
    <row r="174" s="3" customFormat="1" ht="100" customHeight="1" spans="1:21">
      <c r="A174" s="31">
        <v>8</v>
      </c>
      <c r="B174" s="67" t="s">
        <v>577</v>
      </c>
      <c r="C174" s="67" t="s">
        <v>578</v>
      </c>
      <c r="D174" s="31" t="s">
        <v>217</v>
      </c>
      <c r="E174" s="31" t="s">
        <v>125</v>
      </c>
      <c r="F174" s="31" t="s">
        <v>128</v>
      </c>
      <c r="G174" s="31" t="s">
        <v>522</v>
      </c>
      <c r="H174" s="31" t="s">
        <v>125</v>
      </c>
      <c r="I174" s="31" t="s">
        <v>125</v>
      </c>
      <c r="J174" s="42">
        <v>20</v>
      </c>
      <c r="K174" s="42">
        <v>20</v>
      </c>
      <c r="L174" s="40"/>
      <c r="M174" s="72">
        <v>20</v>
      </c>
      <c r="N174" s="40"/>
      <c r="O174" s="40"/>
      <c r="P174" s="40"/>
      <c r="Q174" s="40"/>
      <c r="R174" s="40"/>
      <c r="S174" s="49" t="s">
        <v>71</v>
      </c>
      <c r="T174" s="50">
        <v>1</v>
      </c>
      <c r="U174" s="49" t="s">
        <v>448</v>
      </c>
    </row>
    <row r="175" s="3" customFormat="1" ht="100" customHeight="1" spans="1:21">
      <c r="A175" s="31">
        <v>9</v>
      </c>
      <c r="B175" s="67" t="s">
        <v>579</v>
      </c>
      <c r="C175" s="68" t="s">
        <v>580</v>
      </c>
      <c r="D175" s="31" t="s">
        <v>217</v>
      </c>
      <c r="E175" s="31" t="s">
        <v>87</v>
      </c>
      <c r="F175" s="31" t="s">
        <v>581</v>
      </c>
      <c r="G175" s="31" t="s">
        <v>522</v>
      </c>
      <c r="H175" s="31" t="s">
        <v>87</v>
      </c>
      <c r="I175" s="31" t="s">
        <v>87</v>
      </c>
      <c r="J175" s="42">
        <v>34.8</v>
      </c>
      <c r="K175" s="42">
        <v>34.8</v>
      </c>
      <c r="L175" s="40">
        <v>34.8</v>
      </c>
      <c r="M175" s="72"/>
      <c r="N175" s="40"/>
      <c r="O175" s="40"/>
      <c r="P175" s="40"/>
      <c r="Q175" s="40"/>
      <c r="R175" s="40"/>
      <c r="S175" s="49" t="s">
        <v>71</v>
      </c>
      <c r="T175" s="50">
        <v>1</v>
      </c>
      <c r="U175" s="49" t="s">
        <v>57</v>
      </c>
    </row>
    <row r="176" s="3" customFormat="1" ht="100" customHeight="1" spans="1:21">
      <c r="A176" s="31">
        <v>10</v>
      </c>
      <c r="B176" s="67" t="s">
        <v>582</v>
      </c>
      <c r="C176" s="68" t="s">
        <v>583</v>
      </c>
      <c r="D176" s="31" t="s">
        <v>217</v>
      </c>
      <c r="E176" s="31" t="s">
        <v>87</v>
      </c>
      <c r="F176" s="31" t="s">
        <v>581</v>
      </c>
      <c r="G176" s="31" t="s">
        <v>522</v>
      </c>
      <c r="H176" s="31" t="s">
        <v>87</v>
      </c>
      <c r="I176" s="31" t="s">
        <v>87</v>
      </c>
      <c r="J176" s="42">
        <v>5.2</v>
      </c>
      <c r="K176" s="42">
        <v>5.2</v>
      </c>
      <c r="L176" s="40">
        <v>5.2</v>
      </c>
      <c r="M176" s="72"/>
      <c r="N176" s="40"/>
      <c r="O176" s="40"/>
      <c r="P176" s="40"/>
      <c r="Q176" s="40"/>
      <c r="R176" s="40"/>
      <c r="S176" s="49" t="s">
        <v>71</v>
      </c>
      <c r="T176" s="50">
        <v>1</v>
      </c>
      <c r="U176" s="49" t="s">
        <v>57</v>
      </c>
    </row>
    <row r="177" s="3" customFormat="1" ht="100" customHeight="1" spans="1:21">
      <c r="A177" s="31">
        <v>11</v>
      </c>
      <c r="B177" s="67" t="s">
        <v>584</v>
      </c>
      <c r="C177" s="67" t="s">
        <v>585</v>
      </c>
      <c r="D177" s="31" t="s">
        <v>217</v>
      </c>
      <c r="E177" s="31" t="s">
        <v>94</v>
      </c>
      <c r="F177" s="31" t="s">
        <v>586</v>
      </c>
      <c r="G177" s="31" t="s">
        <v>522</v>
      </c>
      <c r="H177" s="31" t="s">
        <v>94</v>
      </c>
      <c r="I177" s="31" t="s">
        <v>94</v>
      </c>
      <c r="J177" s="42">
        <v>30</v>
      </c>
      <c r="K177" s="42">
        <v>30</v>
      </c>
      <c r="L177" s="40">
        <v>30</v>
      </c>
      <c r="M177" s="72"/>
      <c r="N177" s="40"/>
      <c r="O177" s="40"/>
      <c r="P177" s="40"/>
      <c r="Q177" s="40"/>
      <c r="R177" s="40"/>
      <c r="S177" s="49" t="s">
        <v>71</v>
      </c>
      <c r="T177" s="50">
        <v>1</v>
      </c>
      <c r="U177" s="49" t="s">
        <v>454</v>
      </c>
    </row>
    <row r="178" s="3" customFormat="1" ht="100" customHeight="1" spans="1:21">
      <c r="A178" s="31">
        <v>12</v>
      </c>
      <c r="B178" s="34" t="s">
        <v>587</v>
      </c>
      <c r="C178" s="67" t="s">
        <v>578</v>
      </c>
      <c r="D178" s="31" t="s">
        <v>217</v>
      </c>
      <c r="E178" s="31" t="s">
        <v>116</v>
      </c>
      <c r="F178" s="31" t="s">
        <v>170</v>
      </c>
      <c r="G178" s="31" t="s">
        <v>522</v>
      </c>
      <c r="H178" s="31" t="s">
        <v>116</v>
      </c>
      <c r="I178" s="31" t="s">
        <v>116</v>
      </c>
      <c r="J178" s="42">
        <v>20</v>
      </c>
      <c r="K178" s="42">
        <v>20</v>
      </c>
      <c r="L178" s="40">
        <v>20</v>
      </c>
      <c r="M178" s="40"/>
      <c r="N178" s="40"/>
      <c r="O178" s="40"/>
      <c r="P178" s="40"/>
      <c r="Q178" s="40"/>
      <c r="R178" s="40"/>
      <c r="S178" s="49" t="s">
        <v>71</v>
      </c>
      <c r="T178" s="51">
        <v>1</v>
      </c>
      <c r="U178" s="49" t="s">
        <v>57</v>
      </c>
    </row>
    <row r="179" s="3" customFormat="1" ht="100" customHeight="1" spans="1:21">
      <c r="A179" s="31">
        <v>13</v>
      </c>
      <c r="B179" s="34" t="s">
        <v>588</v>
      </c>
      <c r="C179" s="34" t="s">
        <v>589</v>
      </c>
      <c r="D179" s="31" t="s">
        <v>217</v>
      </c>
      <c r="E179" s="64" t="s">
        <v>137</v>
      </c>
      <c r="F179" s="31"/>
      <c r="G179" s="31" t="s">
        <v>553</v>
      </c>
      <c r="H179" s="31" t="s">
        <v>553</v>
      </c>
      <c r="I179" s="31" t="s">
        <v>553</v>
      </c>
      <c r="J179" s="42">
        <v>175</v>
      </c>
      <c r="K179" s="42">
        <v>175</v>
      </c>
      <c r="L179" s="40">
        <v>175</v>
      </c>
      <c r="M179" s="40"/>
      <c r="N179" s="40"/>
      <c r="O179" s="40"/>
      <c r="P179" s="40"/>
      <c r="Q179" s="40"/>
      <c r="R179" s="40"/>
      <c r="S179" s="49" t="s">
        <v>71</v>
      </c>
      <c r="T179" s="50">
        <v>1</v>
      </c>
      <c r="U179" s="49" t="s">
        <v>57</v>
      </c>
    </row>
    <row r="180" s="16" customFormat="1" ht="100" customHeight="1" spans="1:21">
      <c r="A180" s="28" t="s">
        <v>36</v>
      </c>
      <c r="B180" s="65"/>
      <c r="C180" s="28">
        <f t="shared" ref="C180:H180" si="16">C181+C194+C214</f>
        <v>37</v>
      </c>
      <c r="D180" s="28">
        <f t="shared" si="16"/>
        <v>0</v>
      </c>
      <c r="E180" s="28">
        <f t="shared" si="16"/>
        <v>0</v>
      </c>
      <c r="F180" s="28">
        <f t="shared" si="16"/>
        <v>0</v>
      </c>
      <c r="G180" s="28">
        <f t="shared" si="16"/>
        <v>0</v>
      </c>
      <c r="H180" s="28">
        <f t="shared" si="16"/>
        <v>0</v>
      </c>
      <c r="I180" s="28"/>
      <c r="J180" s="45">
        <f>K180+P180+R180+Q180</f>
        <v>3262</v>
      </c>
      <c r="K180" s="45">
        <f>SUM(L180:O180)</f>
        <v>3019</v>
      </c>
      <c r="L180" s="45">
        <f>L181+L194+L214</f>
        <v>2322</v>
      </c>
      <c r="M180" s="45">
        <f t="shared" ref="M180:V180" si="17">M181+M194+M214</f>
        <v>697</v>
      </c>
      <c r="N180" s="45">
        <f t="shared" si="17"/>
        <v>0</v>
      </c>
      <c r="O180" s="45">
        <f t="shared" si="17"/>
        <v>0</v>
      </c>
      <c r="P180" s="45">
        <f t="shared" si="17"/>
        <v>0</v>
      </c>
      <c r="Q180" s="45">
        <f t="shared" si="17"/>
        <v>200</v>
      </c>
      <c r="R180" s="45">
        <f t="shared" si="17"/>
        <v>43</v>
      </c>
      <c r="S180" s="49"/>
      <c r="T180" s="50"/>
      <c r="U180" s="49"/>
    </row>
    <row r="181" s="17" customFormat="1" ht="100" customHeight="1" spans="1:21">
      <c r="A181" s="28" t="s">
        <v>37</v>
      </c>
      <c r="B181" s="65"/>
      <c r="C181" s="28">
        <v>12</v>
      </c>
      <c r="D181" s="28"/>
      <c r="E181" s="28"/>
      <c r="F181" s="28"/>
      <c r="G181" s="28"/>
      <c r="H181" s="28"/>
      <c r="I181" s="28"/>
      <c r="J181" s="45">
        <f>K181+P181+R181+Q181</f>
        <v>1093</v>
      </c>
      <c r="K181" s="45">
        <f>SUM(L181:O181)</f>
        <v>1091</v>
      </c>
      <c r="L181" s="45">
        <f>SUM(L182:L193)</f>
        <v>814</v>
      </c>
      <c r="M181" s="45">
        <f t="shared" ref="M181:V181" si="18">SUM(M182:M193)</f>
        <v>277</v>
      </c>
      <c r="N181" s="45">
        <f t="shared" si="18"/>
        <v>0</v>
      </c>
      <c r="O181" s="45">
        <f t="shared" si="18"/>
        <v>0</v>
      </c>
      <c r="P181" s="45">
        <f t="shared" si="18"/>
        <v>0</v>
      </c>
      <c r="Q181" s="45">
        <f t="shared" si="18"/>
        <v>0</v>
      </c>
      <c r="R181" s="45">
        <f t="shared" si="18"/>
        <v>2</v>
      </c>
      <c r="S181" s="49"/>
      <c r="T181" s="50"/>
      <c r="U181" s="49"/>
    </row>
    <row r="182" s="3" customFormat="1" ht="144" customHeight="1" spans="1:21">
      <c r="A182" s="31">
        <v>1</v>
      </c>
      <c r="B182" s="34" t="s">
        <v>590</v>
      </c>
      <c r="C182" s="32" t="s">
        <v>591</v>
      </c>
      <c r="D182" s="31" t="s">
        <v>67</v>
      </c>
      <c r="E182" s="31" t="s">
        <v>131</v>
      </c>
      <c r="F182" s="31" t="s">
        <v>592</v>
      </c>
      <c r="G182" s="31" t="s">
        <v>451</v>
      </c>
      <c r="H182" s="31" t="s">
        <v>131</v>
      </c>
      <c r="I182" s="31" t="s">
        <v>131</v>
      </c>
      <c r="J182" s="42">
        <v>65</v>
      </c>
      <c r="K182" s="42">
        <v>65</v>
      </c>
      <c r="L182" s="40">
        <v>65</v>
      </c>
      <c r="M182" s="40"/>
      <c r="N182" s="40"/>
      <c r="O182" s="40"/>
      <c r="P182" s="40"/>
      <c r="Q182" s="40"/>
      <c r="R182" s="40"/>
      <c r="S182" s="49" t="s">
        <v>71</v>
      </c>
      <c r="T182" s="50">
        <v>1</v>
      </c>
      <c r="U182" s="49" t="s">
        <v>454</v>
      </c>
    </row>
    <row r="183" s="3" customFormat="1" ht="100" customHeight="1" spans="1:21">
      <c r="A183" s="31">
        <v>2</v>
      </c>
      <c r="B183" s="34" t="s">
        <v>593</v>
      </c>
      <c r="C183" s="32" t="s">
        <v>594</v>
      </c>
      <c r="D183" s="31" t="s">
        <v>67</v>
      </c>
      <c r="E183" s="31" t="s">
        <v>68</v>
      </c>
      <c r="F183" s="31" t="s">
        <v>595</v>
      </c>
      <c r="G183" s="31" t="s">
        <v>451</v>
      </c>
      <c r="H183" s="31" t="s">
        <v>68</v>
      </c>
      <c r="I183" s="31" t="s">
        <v>68</v>
      </c>
      <c r="J183" s="42">
        <v>32</v>
      </c>
      <c r="K183" s="42">
        <v>32</v>
      </c>
      <c r="L183" s="40"/>
      <c r="M183" s="40">
        <v>32</v>
      </c>
      <c r="N183" s="40"/>
      <c r="O183" s="40"/>
      <c r="P183" s="40"/>
      <c r="Q183" s="40"/>
      <c r="R183" s="40"/>
      <c r="S183" s="49" t="s">
        <v>71</v>
      </c>
      <c r="T183" s="50">
        <v>1</v>
      </c>
      <c r="U183" s="49" t="s">
        <v>454</v>
      </c>
    </row>
    <row r="184" s="3" customFormat="1" ht="100" customHeight="1" spans="1:21">
      <c r="A184" s="31">
        <v>3</v>
      </c>
      <c r="B184" s="34" t="s">
        <v>596</v>
      </c>
      <c r="C184" s="34" t="s">
        <v>597</v>
      </c>
      <c r="D184" s="31" t="s">
        <v>67</v>
      </c>
      <c r="E184" s="31" t="s">
        <v>122</v>
      </c>
      <c r="F184" s="31" t="s">
        <v>361</v>
      </c>
      <c r="G184" s="31" t="s">
        <v>451</v>
      </c>
      <c r="H184" s="31" t="s">
        <v>122</v>
      </c>
      <c r="I184" s="31" t="s">
        <v>122</v>
      </c>
      <c r="J184" s="42">
        <v>120</v>
      </c>
      <c r="K184" s="42">
        <v>120</v>
      </c>
      <c r="L184" s="40"/>
      <c r="M184" s="40">
        <v>120</v>
      </c>
      <c r="N184" s="40"/>
      <c r="O184" s="40"/>
      <c r="P184" s="40"/>
      <c r="Q184" s="40"/>
      <c r="R184" s="40"/>
      <c r="S184" s="49" t="s">
        <v>71</v>
      </c>
      <c r="T184" s="50">
        <v>1</v>
      </c>
      <c r="U184" s="49" t="s">
        <v>454</v>
      </c>
    </row>
    <row r="185" s="3" customFormat="1" ht="144" customHeight="1" spans="1:21">
      <c r="A185" s="31">
        <v>4</v>
      </c>
      <c r="B185" s="34" t="s">
        <v>598</v>
      </c>
      <c r="C185" s="32" t="s">
        <v>599</v>
      </c>
      <c r="D185" s="31" t="s">
        <v>67</v>
      </c>
      <c r="E185" s="31" t="s">
        <v>87</v>
      </c>
      <c r="F185" s="31" t="s">
        <v>600</v>
      </c>
      <c r="G185" s="31" t="s">
        <v>451</v>
      </c>
      <c r="H185" s="31" t="s">
        <v>87</v>
      </c>
      <c r="I185" s="31" t="s">
        <v>87</v>
      </c>
      <c r="J185" s="42">
        <v>155</v>
      </c>
      <c r="K185" s="42">
        <v>155</v>
      </c>
      <c r="L185" s="40">
        <v>155</v>
      </c>
      <c r="M185" s="40"/>
      <c r="N185" s="40"/>
      <c r="O185" s="40"/>
      <c r="P185" s="40"/>
      <c r="Q185" s="40"/>
      <c r="R185" s="40"/>
      <c r="S185" s="49" t="s">
        <v>71</v>
      </c>
      <c r="T185" s="50">
        <v>1</v>
      </c>
      <c r="U185" s="49" t="s">
        <v>72</v>
      </c>
    </row>
    <row r="186" s="3" customFormat="1" ht="100" customHeight="1" spans="1:21">
      <c r="A186" s="31">
        <v>5</v>
      </c>
      <c r="B186" s="34" t="s">
        <v>601</v>
      </c>
      <c r="C186" s="32" t="s">
        <v>602</v>
      </c>
      <c r="D186" s="31" t="s">
        <v>67</v>
      </c>
      <c r="E186" s="31" t="s">
        <v>112</v>
      </c>
      <c r="F186" s="31" t="s">
        <v>603</v>
      </c>
      <c r="G186" s="31" t="s">
        <v>451</v>
      </c>
      <c r="H186" s="31" t="s">
        <v>112</v>
      </c>
      <c r="I186" s="31" t="s">
        <v>112</v>
      </c>
      <c r="J186" s="42">
        <v>30</v>
      </c>
      <c r="K186" s="42">
        <v>30</v>
      </c>
      <c r="L186" s="40">
        <v>30</v>
      </c>
      <c r="M186" s="40"/>
      <c r="N186" s="40"/>
      <c r="O186" s="40"/>
      <c r="P186" s="40"/>
      <c r="Q186" s="40"/>
      <c r="R186" s="40"/>
      <c r="S186" s="49" t="s">
        <v>71</v>
      </c>
      <c r="T186" s="50">
        <v>1</v>
      </c>
      <c r="U186" s="49" t="s">
        <v>64</v>
      </c>
    </row>
    <row r="187" s="3" customFormat="1" ht="100" customHeight="1" spans="1:21">
      <c r="A187" s="31">
        <v>6</v>
      </c>
      <c r="B187" s="34" t="s">
        <v>604</v>
      </c>
      <c r="C187" s="34" t="s">
        <v>605</v>
      </c>
      <c r="D187" s="31" t="s">
        <v>67</v>
      </c>
      <c r="E187" s="31" t="s">
        <v>103</v>
      </c>
      <c r="F187" s="31" t="s">
        <v>178</v>
      </c>
      <c r="G187" s="31" t="s">
        <v>451</v>
      </c>
      <c r="H187" s="31" t="s">
        <v>103</v>
      </c>
      <c r="I187" s="31" t="s">
        <v>103</v>
      </c>
      <c r="J187" s="42">
        <v>80</v>
      </c>
      <c r="K187" s="42">
        <v>80</v>
      </c>
      <c r="L187" s="40">
        <v>80</v>
      </c>
      <c r="M187" s="40"/>
      <c r="N187" s="40"/>
      <c r="O187" s="40"/>
      <c r="P187" s="40"/>
      <c r="Q187" s="40"/>
      <c r="R187" s="40"/>
      <c r="S187" s="49" t="s">
        <v>71</v>
      </c>
      <c r="T187" s="50">
        <v>1</v>
      </c>
      <c r="U187" s="49" t="s">
        <v>100</v>
      </c>
    </row>
    <row r="188" s="3" customFormat="1" ht="100" customHeight="1" spans="1:21">
      <c r="A188" s="31">
        <v>7</v>
      </c>
      <c r="B188" s="34" t="s">
        <v>606</v>
      </c>
      <c r="C188" s="32" t="s">
        <v>607</v>
      </c>
      <c r="D188" s="31" t="s">
        <v>67</v>
      </c>
      <c r="E188" s="31" t="s">
        <v>87</v>
      </c>
      <c r="F188" s="31" t="s">
        <v>608</v>
      </c>
      <c r="G188" s="31" t="s">
        <v>451</v>
      </c>
      <c r="H188" s="31" t="s">
        <v>87</v>
      </c>
      <c r="I188" s="31" t="s">
        <v>87</v>
      </c>
      <c r="J188" s="42">
        <v>104</v>
      </c>
      <c r="K188" s="42">
        <v>104</v>
      </c>
      <c r="L188" s="40">
        <v>104</v>
      </c>
      <c r="M188" s="40"/>
      <c r="N188" s="40"/>
      <c r="O188" s="40"/>
      <c r="P188" s="40"/>
      <c r="Q188" s="40"/>
      <c r="R188" s="40"/>
      <c r="S188" s="49" t="s">
        <v>71</v>
      </c>
      <c r="T188" s="50">
        <v>1</v>
      </c>
      <c r="U188" s="49" t="s">
        <v>72</v>
      </c>
    </row>
    <row r="189" s="18" customFormat="1" ht="100" customHeight="1" spans="1:21">
      <c r="A189" s="57">
        <v>8</v>
      </c>
      <c r="B189" s="34" t="s">
        <v>609</v>
      </c>
      <c r="C189" s="32" t="s">
        <v>610</v>
      </c>
      <c r="D189" s="31" t="s">
        <v>67</v>
      </c>
      <c r="E189" s="31" t="s">
        <v>116</v>
      </c>
      <c r="F189" s="31" t="s">
        <v>170</v>
      </c>
      <c r="G189" s="31" t="s">
        <v>451</v>
      </c>
      <c r="H189" s="31" t="s">
        <v>116</v>
      </c>
      <c r="I189" s="31" t="s">
        <v>116</v>
      </c>
      <c r="J189" s="42">
        <v>330</v>
      </c>
      <c r="K189" s="42">
        <v>330</v>
      </c>
      <c r="L189" s="40">
        <v>330</v>
      </c>
      <c r="M189" s="40"/>
      <c r="N189" s="40"/>
      <c r="O189" s="40"/>
      <c r="P189" s="40"/>
      <c r="Q189" s="40"/>
      <c r="R189" s="40"/>
      <c r="S189" s="49" t="s">
        <v>71</v>
      </c>
      <c r="T189" s="50">
        <v>1</v>
      </c>
      <c r="U189" s="49" t="s">
        <v>100</v>
      </c>
    </row>
    <row r="190" s="18" customFormat="1" ht="100" customHeight="1" spans="1:21">
      <c r="A190" s="31">
        <v>9</v>
      </c>
      <c r="B190" s="34" t="s">
        <v>611</v>
      </c>
      <c r="C190" s="32" t="s">
        <v>612</v>
      </c>
      <c r="D190" s="37" t="s">
        <v>493</v>
      </c>
      <c r="E190" s="31" t="s">
        <v>122</v>
      </c>
      <c r="F190" s="31" t="s">
        <v>613</v>
      </c>
      <c r="G190" s="31" t="s">
        <v>451</v>
      </c>
      <c r="H190" s="31" t="s">
        <v>122</v>
      </c>
      <c r="I190" s="31" t="s">
        <v>122</v>
      </c>
      <c r="J190" s="42">
        <v>25</v>
      </c>
      <c r="K190" s="42">
        <v>25</v>
      </c>
      <c r="L190" s="40"/>
      <c r="M190" s="40">
        <v>25</v>
      </c>
      <c r="N190" s="40"/>
      <c r="O190" s="40"/>
      <c r="P190" s="40"/>
      <c r="Q190" s="40"/>
      <c r="R190" s="40"/>
      <c r="S190" s="49" t="s">
        <v>71</v>
      </c>
      <c r="T190" s="50">
        <v>1</v>
      </c>
      <c r="U190" s="49" t="s">
        <v>454</v>
      </c>
    </row>
    <row r="191" s="18" customFormat="1" ht="100" customHeight="1" spans="1:21">
      <c r="A191" s="31">
        <v>10</v>
      </c>
      <c r="B191" s="34" t="s">
        <v>614</v>
      </c>
      <c r="C191" s="34" t="s">
        <v>615</v>
      </c>
      <c r="D191" s="31" t="s">
        <v>496</v>
      </c>
      <c r="E191" s="31" t="s">
        <v>68</v>
      </c>
      <c r="F191" s="31" t="s">
        <v>161</v>
      </c>
      <c r="G191" s="31" t="s">
        <v>451</v>
      </c>
      <c r="H191" s="31" t="s">
        <v>68</v>
      </c>
      <c r="I191" s="31" t="s">
        <v>68</v>
      </c>
      <c r="J191" s="42">
        <v>70</v>
      </c>
      <c r="K191" s="42">
        <v>70</v>
      </c>
      <c r="L191" s="40"/>
      <c r="M191" s="40">
        <v>70</v>
      </c>
      <c r="N191" s="42"/>
      <c r="O191" s="42"/>
      <c r="P191" s="42"/>
      <c r="Q191" s="40"/>
      <c r="R191" s="40"/>
      <c r="S191" s="49" t="s">
        <v>71</v>
      </c>
      <c r="T191" s="50">
        <v>1</v>
      </c>
      <c r="U191" s="49" t="s">
        <v>72</v>
      </c>
    </row>
    <row r="192" s="18" customFormat="1" ht="100" customHeight="1" spans="1:21">
      <c r="A192" s="31">
        <v>11</v>
      </c>
      <c r="B192" s="34" t="s">
        <v>616</v>
      </c>
      <c r="C192" s="34" t="s">
        <v>617</v>
      </c>
      <c r="D192" s="31" t="s">
        <v>496</v>
      </c>
      <c r="E192" s="31" t="s">
        <v>107</v>
      </c>
      <c r="F192" s="31" t="s">
        <v>108</v>
      </c>
      <c r="G192" s="31" t="s">
        <v>451</v>
      </c>
      <c r="H192" s="31" t="s">
        <v>107</v>
      </c>
      <c r="I192" s="31" t="s">
        <v>107</v>
      </c>
      <c r="J192" s="42">
        <v>50</v>
      </c>
      <c r="K192" s="42">
        <v>50</v>
      </c>
      <c r="L192" s="40">
        <v>50</v>
      </c>
      <c r="M192" s="40"/>
      <c r="N192" s="40"/>
      <c r="O192" s="40"/>
      <c r="P192" s="40"/>
      <c r="Q192" s="40"/>
      <c r="R192" s="40"/>
      <c r="S192" s="49" t="s">
        <v>71</v>
      </c>
      <c r="T192" s="50">
        <v>1</v>
      </c>
      <c r="U192" s="49" t="s">
        <v>454</v>
      </c>
    </row>
    <row r="193" s="18" customFormat="1" ht="100" customHeight="1" spans="1:21">
      <c r="A193" s="31">
        <v>12</v>
      </c>
      <c r="B193" s="34" t="s">
        <v>618</v>
      </c>
      <c r="C193" s="32" t="s">
        <v>619</v>
      </c>
      <c r="D193" s="31" t="s">
        <v>217</v>
      </c>
      <c r="E193" s="31" t="s">
        <v>107</v>
      </c>
      <c r="F193" s="31" t="s">
        <v>620</v>
      </c>
      <c r="G193" s="31" t="s">
        <v>522</v>
      </c>
      <c r="H193" s="31" t="s">
        <v>107</v>
      </c>
      <c r="I193" s="31" t="s">
        <v>107</v>
      </c>
      <c r="J193" s="42">
        <v>32</v>
      </c>
      <c r="K193" s="42">
        <v>30</v>
      </c>
      <c r="L193" s="46"/>
      <c r="M193" s="46">
        <v>30</v>
      </c>
      <c r="N193" s="46"/>
      <c r="O193" s="46"/>
      <c r="P193" s="40"/>
      <c r="Q193" s="40"/>
      <c r="R193" s="40">
        <v>2</v>
      </c>
      <c r="S193" s="49" t="s">
        <v>71</v>
      </c>
      <c r="T193" s="50">
        <v>1</v>
      </c>
      <c r="U193" s="49" t="s">
        <v>64</v>
      </c>
    </row>
    <row r="194" s="16" customFormat="1" ht="100" customHeight="1" spans="1:21">
      <c r="A194" s="28" t="s">
        <v>38</v>
      </c>
      <c r="B194" s="65"/>
      <c r="C194" s="28">
        <v>19</v>
      </c>
      <c r="D194" s="28"/>
      <c r="E194" s="28"/>
      <c r="F194" s="28"/>
      <c r="G194" s="28"/>
      <c r="H194" s="28"/>
      <c r="I194" s="28"/>
      <c r="J194" s="45">
        <f>K194+P194+R194+Q194</f>
        <v>1215</v>
      </c>
      <c r="K194" s="45">
        <f>SUM(L194:O194)</f>
        <v>1215</v>
      </c>
      <c r="L194" s="45">
        <f>SUM(L195:L213)</f>
        <v>1010</v>
      </c>
      <c r="M194" s="45">
        <f t="shared" ref="M194:V194" si="19">SUM(M195:M213)</f>
        <v>205</v>
      </c>
      <c r="N194" s="45">
        <f t="shared" si="19"/>
        <v>0</v>
      </c>
      <c r="O194" s="45">
        <f t="shared" si="19"/>
        <v>0</v>
      </c>
      <c r="P194" s="45">
        <f t="shared" si="19"/>
        <v>0</v>
      </c>
      <c r="Q194" s="45">
        <f t="shared" si="19"/>
        <v>0</v>
      </c>
      <c r="R194" s="45">
        <f t="shared" si="19"/>
        <v>0</v>
      </c>
      <c r="S194" s="49"/>
      <c r="T194" s="50"/>
      <c r="U194" s="49"/>
    </row>
    <row r="195" s="3" customFormat="1" ht="100" customHeight="1" spans="1:21">
      <c r="A195" s="31">
        <v>1</v>
      </c>
      <c r="B195" s="73" t="s">
        <v>621</v>
      </c>
      <c r="C195" s="32" t="s">
        <v>622</v>
      </c>
      <c r="D195" s="31" t="s">
        <v>623</v>
      </c>
      <c r="E195" s="31" t="s">
        <v>116</v>
      </c>
      <c r="F195" s="31" t="s">
        <v>170</v>
      </c>
      <c r="G195" s="31" t="s">
        <v>419</v>
      </c>
      <c r="H195" s="31" t="s">
        <v>116</v>
      </c>
      <c r="I195" s="31" t="s">
        <v>116</v>
      </c>
      <c r="J195" s="42">
        <v>90</v>
      </c>
      <c r="K195" s="42">
        <v>90</v>
      </c>
      <c r="L195" s="40">
        <v>90</v>
      </c>
      <c r="M195" s="40"/>
      <c r="N195" s="40"/>
      <c r="O195" s="40"/>
      <c r="P195" s="40"/>
      <c r="Q195" s="40"/>
      <c r="R195" s="40"/>
      <c r="S195" s="49" t="s">
        <v>71</v>
      </c>
      <c r="T195" s="50">
        <v>1</v>
      </c>
      <c r="U195" s="49" t="s">
        <v>454</v>
      </c>
    </row>
    <row r="196" s="3" customFormat="1" ht="100" customHeight="1" spans="1:21">
      <c r="A196" s="31">
        <v>2</v>
      </c>
      <c r="B196" s="34" t="s">
        <v>624</v>
      </c>
      <c r="C196" s="32" t="s">
        <v>625</v>
      </c>
      <c r="D196" s="31" t="s">
        <v>485</v>
      </c>
      <c r="E196" s="31" t="s">
        <v>131</v>
      </c>
      <c r="F196" s="31" t="s">
        <v>442</v>
      </c>
      <c r="G196" s="31" t="s">
        <v>419</v>
      </c>
      <c r="H196" s="31" t="s">
        <v>131</v>
      </c>
      <c r="I196" s="31" t="s">
        <v>131</v>
      </c>
      <c r="J196" s="42">
        <v>90</v>
      </c>
      <c r="K196" s="42">
        <v>90</v>
      </c>
      <c r="L196" s="40">
        <v>67</v>
      </c>
      <c r="M196" s="40">
        <v>23</v>
      </c>
      <c r="N196" s="40"/>
      <c r="O196" s="40"/>
      <c r="P196" s="40"/>
      <c r="Q196" s="40"/>
      <c r="R196" s="40"/>
      <c r="S196" s="49" t="s">
        <v>71</v>
      </c>
      <c r="T196" s="50">
        <v>1</v>
      </c>
      <c r="U196" s="49" t="s">
        <v>454</v>
      </c>
    </row>
    <row r="197" s="3" customFormat="1" ht="100" customHeight="1" spans="1:21">
      <c r="A197" s="31">
        <v>3</v>
      </c>
      <c r="B197" s="34" t="s">
        <v>626</v>
      </c>
      <c r="C197" s="32" t="s">
        <v>627</v>
      </c>
      <c r="D197" s="31" t="s">
        <v>623</v>
      </c>
      <c r="E197" s="74" t="s">
        <v>83</v>
      </c>
      <c r="F197" s="74" t="s">
        <v>508</v>
      </c>
      <c r="G197" s="31" t="s">
        <v>419</v>
      </c>
      <c r="H197" s="74" t="s">
        <v>419</v>
      </c>
      <c r="I197" s="74" t="s">
        <v>419</v>
      </c>
      <c r="J197" s="42">
        <v>218</v>
      </c>
      <c r="K197" s="42">
        <v>218</v>
      </c>
      <c r="L197" s="40">
        <v>192</v>
      </c>
      <c r="M197" s="40">
        <v>26</v>
      </c>
      <c r="N197" s="40"/>
      <c r="O197" s="40"/>
      <c r="P197" s="40"/>
      <c r="Q197" s="40"/>
      <c r="R197" s="40"/>
      <c r="S197" s="49" t="s">
        <v>71</v>
      </c>
      <c r="T197" s="51">
        <v>0.7</v>
      </c>
      <c r="U197" s="49"/>
    </row>
    <row r="198" s="3" customFormat="1" ht="100" customHeight="1" spans="1:21">
      <c r="A198" s="31">
        <v>4</v>
      </c>
      <c r="B198" s="34" t="s">
        <v>628</v>
      </c>
      <c r="C198" s="32" t="s">
        <v>629</v>
      </c>
      <c r="D198" s="31" t="s">
        <v>623</v>
      </c>
      <c r="E198" s="31" t="s">
        <v>94</v>
      </c>
      <c r="F198" s="31" t="s">
        <v>478</v>
      </c>
      <c r="G198" s="31" t="s">
        <v>419</v>
      </c>
      <c r="H198" s="74" t="s">
        <v>419</v>
      </c>
      <c r="I198" s="74" t="s">
        <v>419</v>
      </c>
      <c r="J198" s="42">
        <v>160</v>
      </c>
      <c r="K198" s="42">
        <v>160</v>
      </c>
      <c r="L198" s="40">
        <v>160</v>
      </c>
      <c r="M198" s="40"/>
      <c r="N198" s="40"/>
      <c r="O198" s="40"/>
      <c r="P198" s="40"/>
      <c r="Q198" s="40"/>
      <c r="R198" s="40"/>
      <c r="S198" s="49" t="s">
        <v>71</v>
      </c>
      <c r="T198" s="51">
        <v>0.95</v>
      </c>
      <c r="U198" s="49" t="s">
        <v>57</v>
      </c>
    </row>
    <row r="199" s="3" customFormat="1" ht="100" customHeight="1" spans="1:21">
      <c r="A199" s="31">
        <v>5</v>
      </c>
      <c r="B199" s="34" t="s">
        <v>630</v>
      </c>
      <c r="C199" s="32" t="s">
        <v>631</v>
      </c>
      <c r="D199" s="31" t="s">
        <v>623</v>
      </c>
      <c r="E199" s="31" t="s">
        <v>107</v>
      </c>
      <c r="F199" s="31" t="s">
        <v>632</v>
      </c>
      <c r="G199" s="31" t="s">
        <v>419</v>
      </c>
      <c r="H199" s="74" t="s">
        <v>419</v>
      </c>
      <c r="I199" s="74" t="s">
        <v>419</v>
      </c>
      <c r="J199" s="42">
        <v>220</v>
      </c>
      <c r="K199" s="42">
        <v>220</v>
      </c>
      <c r="L199" s="40">
        <v>220</v>
      </c>
      <c r="M199" s="40"/>
      <c r="N199" s="40"/>
      <c r="O199" s="40"/>
      <c r="P199" s="40"/>
      <c r="Q199" s="40"/>
      <c r="R199" s="40"/>
      <c r="S199" s="49" t="s">
        <v>71</v>
      </c>
      <c r="T199" s="51">
        <v>0.5682</v>
      </c>
      <c r="U199" s="49"/>
    </row>
    <row r="200" s="3" customFormat="1" ht="100" customHeight="1" spans="1:21">
      <c r="A200" s="31">
        <v>6</v>
      </c>
      <c r="B200" s="34" t="s">
        <v>633</v>
      </c>
      <c r="C200" s="32" t="s">
        <v>634</v>
      </c>
      <c r="D200" s="31" t="s">
        <v>485</v>
      </c>
      <c r="E200" s="31" t="s">
        <v>107</v>
      </c>
      <c r="F200" s="31" t="s">
        <v>635</v>
      </c>
      <c r="G200" s="31" t="s">
        <v>419</v>
      </c>
      <c r="H200" s="31" t="s">
        <v>107</v>
      </c>
      <c r="I200" s="31" t="s">
        <v>107</v>
      </c>
      <c r="J200" s="42">
        <v>45</v>
      </c>
      <c r="K200" s="42">
        <v>45</v>
      </c>
      <c r="L200" s="40">
        <v>45</v>
      </c>
      <c r="M200" s="40"/>
      <c r="N200" s="40"/>
      <c r="O200" s="40"/>
      <c r="P200" s="40"/>
      <c r="Q200" s="40"/>
      <c r="R200" s="40"/>
      <c r="S200" s="49" t="s">
        <v>71</v>
      </c>
      <c r="T200" s="50">
        <v>1</v>
      </c>
      <c r="U200" s="49" t="s">
        <v>64</v>
      </c>
    </row>
    <row r="201" s="3" customFormat="1" ht="100" customHeight="1" spans="1:21">
      <c r="A201" s="31">
        <v>7</v>
      </c>
      <c r="B201" s="34" t="s">
        <v>636</v>
      </c>
      <c r="C201" s="32" t="s">
        <v>637</v>
      </c>
      <c r="D201" s="31" t="s">
        <v>217</v>
      </c>
      <c r="E201" s="31" t="s">
        <v>68</v>
      </c>
      <c r="F201" s="31" t="s">
        <v>79</v>
      </c>
      <c r="G201" s="31" t="s">
        <v>419</v>
      </c>
      <c r="H201" s="31" t="s">
        <v>68</v>
      </c>
      <c r="I201" s="31" t="s">
        <v>68</v>
      </c>
      <c r="J201" s="42">
        <v>40</v>
      </c>
      <c r="K201" s="42">
        <v>40</v>
      </c>
      <c r="L201" s="40">
        <v>40</v>
      </c>
      <c r="M201" s="40"/>
      <c r="N201" s="40"/>
      <c r="O201" s="40"/>
      <c r="P201" s="40"/>
      <c r="Q201" s="40"/>
      <c r="R201" s="40"/>
      <c r="S201" s="49" t="s">
        <v>71</v>
      </c>
      <c r="T201" s="50">
        <v>1</v>
      </c>
      <c r="U201" s="49" t="s">
        <v>454</v>
      </c>
    </row>
    <row r="202" s="3" customFormat="1" ht="100" customHeight="1" spans="1:21">
      <c r="A202" s="31">
        <v>8</v>
      </c>
      <c r="B202" s="34" t="s">
        <v>638</v>
      </c>
      <c r="C202" s="32" t="s">
        <v>639</v>
      </c>
      <c r="D202" s="31" t="s">
        <v>217</v>
      </c>
      <c r="E202" s="31" t="s">
        <v>68</v>
      </c>
      <c r="F202" s="31" t="s">
        <v>640</v>
      </c>
      <c r="G202" s="31" t="s">
        <v>419</v>
      </c>
      <c r="H202" s="31" t="s">
        <v>68</v>
      </c>
      <c r="I202" s="31" t="s">
        <v>68</v>
      </c>
      <c r="J202" s="42">
        <v>25</v>
      </c>
      <c r="K202" s="42">
        <v>25</v>
      </c>
      <c r="L202" s="40">
        <v>25</v>
      </c>
      <c r="M202" s="40"/>
      <c r="N202" s="40"/>
      <c r="O202" s="40"/>
      <c r="P202" s="40"/>
      <c r="Q202" s="40"/>
      <c r="R202" s="40"/>
      <c r="S202" s="49" t="s">
        <v>71</v>
      </c>
      <c r="T202" s="50">
        <v>1</v>
      </c>
      <c r="U202" s="49" t="s">
        <v>454</v>
      </c>
    </row>
    <row r="203" s="3" customFormat="1" ht="100" customHeight="1" spans="1:21">
      <c r="A203" s="31">
        <v>9</v>
      </c>
      <c r="B203" s="34" t="s">
        <v>641</v>
      </c>
      <c r="C203" s="32" t="s">
        <v>642</v>
      </c>
      <c r="D203" s="31" t="s">
        <v>485</v>
      </c>
      <c r="E203" s="31" t="s">
        <v>68</v>
      </c>
      <c r="F203" s="31" t="s">
        <v>398</v>
      </c>
      <c r="G203" s="31" t="s">
        <v>419</v>
      </c>
      <c r="H203" s="31" t="s">
        <v>68</v>
      </c>
      <c r="I203" s="31" t="s">
        <v>68</v>
      </c>
      <c r="J203" s="42">
        <v>30</v>
      </c>
      <c r="K203" s="42">
        <v>30</v>
      </c>
      <c r="L203" s="40">
        <v>30</v>
      </c>
      <c r="M203" s="40"/>
      <c r="N203" s="40"/>
      <c r="O203" s="40"/>
      <c r="P203" s="40"/>
      <c r="Q203" s="40"/>
      <c r="R203" s="40"/>
      <c r="S203" s="49" t="s">
        <v>71</v>
      </c>
      <c r="T203" s="50">
        <v>1</v>
      </c>
      <c r="U203" s="49" t="s">
        <v>454</v>
      </c>
    </row>
    <row r="204" s="3" customFormat="1" ht="100" customHeight="1" spans="1:21">
      <c r="A204" s="31">
        <v>10</v>
      </c>
      <c r="B204" s="34" t="s">
        <v>643</v>
      </c>
      <c r="C204" s="32" t="s">
        <v>644</v>
      </c>
      <c r="D204" s="31" t="s">
        <v>485</v>
      </c>
      <c r="E204" s="31" t="s">
        <v>68</v>
      </c>
      <c r="F204" s="31" t="s">
        <v>241</v>
      </c>
      <c r="G204" s="31" t="s">
        <v>419</v>
      </c>
      <c r="H204" s="31" t="s">
        <v>68</v>
      </c>
      <c r="I204" s="31" t="s">
        <v>68</v>
      </c>
      <c r="J204" s="42">
        <v>25</v>
      </c>
      <c r="K204" s="42">
        <v>25</v>
      </c>
      <c r="L204" s="40">
        <v>25</v>
      </c>
      <c r="M204" s="40"/>
      <c r="N204" s="40"/>
      <c r="O204" s="40"/>
      <c r="P204" s="40"/>
      <c r="Q204" s="40"/>
      <c r="R204" s="40"/>
      <c r="S204" s="49" t="s">
        <v>71</v>
      </c>
      <c r="T204" s="50">
        <v>1</v>
      </c>
      <c r="U204" s="49" t="s">
        <v>454</v>
      </c>
    </row>
    <row r="205" s="3" customFormat="1" ht="100" customHeight="1" spans="1:21">
      <c r="A205" s="31">
        <v>11</v>
      </c>
      <c r="B205" s="34" t="s">
        <v>645</v>
      </c>
      <c r="C205" s="32" t="s">
        <v>646</v>
      </c>
      <c r="D205" s="31" t="s">
        <v>485</v>
      </c>
      <c r="E205" s="31" t="s">
        <v>125</v>
      </c>
      <c r="F205" s="31" t="s">
        <v>647</v>
      </c>
      <c r="G205" s="31" t="s">
        <v>419</v>
      </c>
      <c r="H205" s="31" t="s">
        <v>125</v>
      </c>
      <c r="I205" s="31" t="s">
        <v>125</v>
      </c>
      <c r="J205" s="42">
        <v>30</v>
      </c>
      <c r="K205" s="42">
        <v>30</v>
      </c>
      <c r="L205" s="40">
        <v>30</v>
      </c>
      <c r="M205" s="40"/>
      <c r="N205" s="40"/>
      <c r="O205" s="40"/>
      <c r="P205" s="40"/>
      <c r="Q205" s="40"/>
      <c r="R205" s="40"/>
      <c r="S205" s="49" t="s">
        <v>71</v>
      </c>
      <c r="T205" s="50">
        <v>1</v>
      </c>
      <c r="U205" s="49" t="s">
        <v>448</v>
      </c>
    </row>
    <row r="206" s="3" customFormat="1" ht="100" customHeight="1" spans="1:21">
      <c r="A206" s="31">
        <v>12</v>
      </c>
      <c r="B206" s="34" t="s">
        <v>648</v>
      </c>
      <c r="C206" s="34" t="s">
        <v>649</v>
      </c>
      <c r="D206" s="57" t="s">
        <v>217</v>
      </c>
      <c r="E206" s="57" t="s">
        <v>87</v>
      </c>
      <c r="F206" s="57" t="s">
        <v>650</v>
      </c>
      <c r="G206" s="57" t="s">
        <v>419</v>
      </c>
      <c r="H206" s="57" t="s">
        <v>87</v>
      </c>
      <c r="I206" s="57" t="s">
        <v>87</v>
      </c>
      <c r="J206" s="42">
        <v>50</v>
      </c>
      <c r="K206" s="42">
        <v>50</v>
      </c>
      <c r="L206" s="40"/>
      <c r="M206" s="40">
        <v>50</v>
      </c>
      <c r="N206" s="40"/>
      <c r="O206" s="40"/>
      <c r="P206" s="40"/>
      <c r="Q206" s="40"/>
      <c r="R206" s="40"/>
      <c r="S206" s="49" t="s">
        <v>71</v>
      </c>
      <c r="T206" s="50">
        <v>1</v>
      </c>
      <c r="U206" s="49" t="s">
        <v>57</v>
      </c>
    </row>
    <row r="207" s="3" customFormat="1" ht="100" customHeight="1" spans="1:21">
      <c r="A207" s="31">
        <v>13</v>
      </c>
      <c r="B207" s="34" t="s">
        <v>651</v>
      </c>
      <c r="C207" s="34" t="s">
        <v>652</v>
      </c>
      <c r="D207" s="57" t="s">
        <v>217</v>
      </c>
      <c r="E207" s="57" t="s">
        <v>87</v>
      </c>
      <c r="F207" s="57" t="s">
        <v>653</v>
      </c>
      <c r="G207" s="57" t="s">
        <v>419</v>
      </c>
      <c r="H207" s="57" t="s">
        <v>87</v>
      </c>
      <c r="I207" s="57" t="s">
        <v>87</v>
      </c>
      <c r="J207" s="42">
        <v>26</v>
      </c>
      <c r="K207" s="42">
        <v>26</v>
      </c>
      <c r="L207" s="40"/>
      <c r="M207" s="40">
        <v>26</v>
      </c>
      <c r="N207" s="40"/>
      <c r="O207" s="40"/>
      <c r="P207" s="40"/>
      <c r="Q207" s="40"/>
      <c r="R207" s="40"/>
      <c r="S207" s="49" t="s">
        <v>71</v>
      </c>
      <c r="T207" s="50">
        <v>1</v>
      </c>
      <c r="U207" s="49" t="s">
        <v>57</v>
      </c>
    </row>
    <row r="208" s="3" customFormat="1" ht="100" customHeight="1" spans="1:21">
      <c r="A208" s="31">
        <v>14</v>
      </c>
      <c r="B208" s="34" t="s">
        <v>654</v>
      </c>
      <c r="C208" s="34" t="s">
        <v>655</v>
      </c>
      <c r="D208" s="57" t="s">
        <v>217</v>
      </c>
      <c r="E208" s="57" t="s">
        <v>87</v>
      </c>
      <c r="F208" s="57" t="s">
        <v>253</v>
      </c>
      <c r="G208" s="57" t="s">
        <v>419</v>
      </c>
      <c r="H208" s="57" t="s">
        <v>87</v>
      </c>
      <c r="I208" s="57" t="s">
        <v>87</v>
      </c>
      <c r="J208" s="42">
        <v>30</v>
      </c>
      <c r="K208" s="42">
        <v>30</v>
      </c>
      <c r="L208" s="40"/>
      <c r="M208" s="40">
        <v>30</v>
      </c>
      <c r="N208" s="40"/>
      <c r="O208" s="40"/>
      <c r="P208" s="40"/>
      <c r="Q208" s="40"/>
      <c r="R208" s="40"/>
      <c r="S208" s="49" t="s">
        <v>71</v>
      </c>
      <c r="T208" s="50">
        <v>1</v>
      </c>
      <c r="U208" s="49" t="s">
        <v>57</v>
      </c>
    </row>
    <row r="209" s="3" customFormat="1" ht="100" customHeight="1" spans="1:21">
      <c r="A209" s="31">
        <v>15</v>
      </c>
      <c r="B209" s="34" t="s">
        <v>656</v>
      </c>
      <c r="C209" s="34" t="s">
        <v>657</v>
      </c>
      <c r="D209" s="57" t="s">
        <v>217</v>
      </c>
      <c r="E209" s="57" t="s">
        <v>98</v>
      </c>
      <c r="F209" s="57" t="s">
        <v>658</v>
      </c>
      <c r="G209" s="57" t="s">
        <v>419</v>
      </c>
      <c r="H209" s="57" t="s">
        <v>98</v>
      </c>
      <c r="I209" s="57" t="s">
        <v>98</v>
      </c>
      <c r="J209" s="42">
        <v>20</v>
      </c>
      <c r="K209" s="42">
        <v>20</v>
      </c>
      <c r="L209" s="40"/>
      <c r="M209" s="40">
        <v>20</v>
      </c>
      <c r="N209" s="40"/>
      <c r="O209" s="40"/>
      <c r="P209" s="40"/>
      <c r="Q209" s="40"/>
      <c r="R209" s="40"/>
      <c r="S209" s="49" t="s">
        <v>71</v>
      </c>
      <c r="T209" s="50">
        <v>1</v>
      </c>
      <c r="U209" s="49" t="s">
        <v>659</v>
      </c>
    </row>
    <row r="210" s="3" customFormat="1" ht="100" customHeight="1" spans="1:21">
      <c r="A210" s="31">
        <v>16</v>
      </c>
      <c r="B210" s="34" t="s">
        <v>660</v>
      </c>
      <c r="C210" s="34" t="s">
        <v>661</v>
      </c>
      <c r="D210" s="57" t="s">
        <v>217</v>
      </c>
      <c r="E210" s="57" t="s">
        <v>131</v>
      </c>
      <c r="F210" s="57" t="s">
        <v>265</v>
      </c>
      <c r="G210" s="57" t="s">
        <v>419</v>
      </c>
      <c r="H210" s="57" t="s">
        <v>131</v>
      </c>
      <c r="I210" s="57" t="s">
        <v>131</v>
      </c>
      <c r="J210" s="42">
        <v>48</v>
      </c>
      <c r="K210" s="42">
        <v>48</v>
      </c>
      <c r="L210" s="40">
        <v>36</v>
      </c>
      <c r="M210" s="40">
        <v>12</v>
      </c>
      <c r="N210" s="40"/>
      <c r="O210" s="40"/>
      <c r="P210" s="40"/>
      <c r="Q210" s="40"/>
      <c r="R210" s="40"/>
      <c r="S210" s="49" t="s">
        <v>71</v>
      </c>
      <c r="T210" s="50">
        <v>1</v>
      </c>
      <c r="U210" s="49" t="s">
        <v>454</v>
      </c>
    </row>
    <row r="211" s="3" customFormat="1" ht="100" customHeight="1" spans="1:21">
      <c r="A211" s="31">
        <v>17</v>
      </c>
      <c r="B211" s="34" t="s">
        <v>662</v>
      </c>
      <c r="C211" s="34" t="s">
        <v>663</v>
      </c>
      <c r="D211" s="57" t="s">
        <v>217</v>
      </c>
      <c r="E211" s="57" t="s">
        <v>131</v>
      </c>
      <c r="F211" s="57" t="s">
        <v>331</v>
      </c>
      <c r="G211" s="57" t="s">
        <v>419</v>
      </c>
      <c r="H211" s="57" t="s">
        <v>131</v>
      </c>
      <c r="I211" s="57" t="s">
        <v>131</v>
      </c>
      <c r="J211" s="42">
        <v>40</v>
      </c>
      <c r="K211" s="42">
        <v>40</v>
      </c>
      <c r="L211" s="40">
        <v>40</v>
      </c>
      <c r="M211" s="40"/>
      <c r="N211" s="40"/>
      <c r="O211" s="40"/>
      <c r="P211" s="40"/>
      <c r="Q211" s="40"/>
      <c r="R211" s="40"/>
      <c r="S211" s="49" t="s">
        <v>71</v>
      </c>
      <c r="T211" s="50">
        <v>1</v>
      </c>
      <c r="U211" s="49" t="s">
        <v>454</v>
      </c>
    </row>
    <row r="212" s="3" customFormat="1" ht="100" customHeight="1" spans="1:21">
      <c r="A212" s="31">
        <v>18</v>
      </c>
      <c r="B212" s="34" t="s">
        <v>664</v>
      </c>
      <c r="C212" s="34" t="s">
        <v>665</v>
      </c>
      <c r="D212" s="57" t="s">
        <v>222</v>
      </c>
      <c r="E212" s="57" t="s">
        <v>112</v>
      </c>
      <c r="F212" s="57" t="s">
        <v>439</v>
      </c>
      <c r="G212" s="57" t="s">
        <v>419</v>
      </c>
      <c r="H212" s="57" t="s">
        <v>112</v>
      </c>
      <c r="I212" s="57" t="s">
        <v>112</v>
      </c>
      <c r="J212" s="42">
        <v>18</v>
      </c>
      <c r="K212" s="42">
        <v>18</v>
      </c>
      <c r="L212" s="40"/>
      <c r="M212" s="40">
        <v>18</v>
      </c>
      <c r="N212" s="40"/>
      <c r="O212" s="40"/>
      <c r="P212" s="40"/>
      <c r="Q212" s="40"/>
      <c r="R212" s="40"/>
      <c r="S212" s="49" t="s">
        <v>71</v>
      </c>
      <c r="T212" s="50">
        <v>1</v>
      </c>
      <c r="U212" s="49" t="s">
        <v>64</v>
      </c>
    </row>
    <row r="213" s="3" customFormat="1" ht="100" customHeight="1" spans="1:21">
      <c r="A213" s="31">
        <v>19</v>
      </c>
      <c r="B213" s="34" t="s">
        <v>666</v>
      </c>
      <c r="C213" s="34" t="s">
        <v>667</v>
      </c>
      <c r="D213" s="57" t="s">
        <v>222</v>
      </c>
      <c r="E213" s="57" t="s">
        <v>94</v>
      </c>
      <c r="F213" s="57" t="s">
        <v>502</v>
      </c>
      <c r="G213" s="57" t="s">
        <v>419</v>
      </c>
      <c r="H213" s="57" t="s">
        <v>94</v>
      </c>
      <c r="I213" s="57" t="s">
        <v>94</v>
      </c>
      <c r="J213" s="42">
        <v>10</v>
      </c>
      <c r="K213" s="42">
        <v>10</v>
      </c>
      <c r="L213" s="40">
        <v>10</v>
      </c>
      <c r="M213" s="40"/>
      <c r="N213" s="40"/>
      <c r="O213" s="40"/>
      <c r="P213" s="40"/>
      <c r="Q213" s="40"/>
      <c r="R213" s="40"/>
      <c r="S213" s="49" t="s">
        <v>71</v>
      </c>
      <c r="T213" s="50">
        <v>1</v>
      </c>
      <c r="U213" s="49" t="s">
        <v>57</v>
      </c>
    </row>
    <row r="214" s="19" customFormat="1" ht="100" customHeight="1" spans="1:21">
      <c r="A214" s="28" t="s">
        <v>39</v>
      </c>
      <c r="B214" s="65"/>
      <c r="C214" s="25">
        <v>6</v>
      </c>
      <c r="D214" s="25"/>
      <c r="E214" s="25"/>
      <c r="F214" s="25"/>
      <c r="G214" s="25"/>
      <c r="H214" s="25"/>
      <c r="I214" s="25"/>
      <c r="J214" s="45">
        <f>K214+P214+R214+Q214</f>
        <v>954</v>
      </c>
      <c r="K214" s="45">
        <f>SUM(L214:O214)</f>
        <v>713</v>
      </c>
      <c r="L214" s="45">
        <f>SUM(L215:L220)</f>
        <v>498</v>
      </c>
      <c r="M214" s="45">
        <f t="shared" ref="M214:V214" si="20">SUM(M215:M220)</f>
        <v>215</v>
      </c>
      <c r="N214" s="45">
        <f t="shared" si="20"/>
        <v>0</v>
      </c>
      <c r="O214" s="45">
        <f t="shared" si="20"/>
        <v>0</v>
      </c>
      <c r="P214" s="45">
        <f t="shared" si="20"/>
        <v>0</v>
      </c>
      <c r="Q214" s="45">
        <f t="shared" si="20"/>
        <v>200</v>
      </c>
      <c r="R214" s="45">
        <f t="shared" si="20"/>
        <v>41</v>
      </c>
      <c r="S214" s="49"/>
      <c r="T214" s="50"/>
      <c r="U214" s="49"/>
    </row>
    <row r="215" s="18" customFormat="1" ht="100" customHeight="1" spans="1:21">
      <c r="A215" s="31">
        <v>1</v>
      </c>
      <c r="B215" s="34" t="s">
        <v>668</v>
      </c>
      <c r="C215" s="32" t="s">
        <v>669</v>
      </c>
      <c r="D215" s="31" t="s">
        <v>496</v>
      </c>
      <c r="E215" s="31" t="s">
        <v>112</v>
      </c>
      <c r="F215" s="31" t="s">
        <v>202</v>
      </c>
      <c r="G215" s="31" t="s">
        <v>419</v>
      </c>
      <c r="H215" s="31" t="s">
        <v>112</v>
      </c>
      <c r="I215" s="31" t="s">
        <v>112</v>
      </c>
      <c r="J215" s="42">
        <v>95</v>
      </c>
      <c r="K215" s="42">
        <v>95</v>
      </c>
      <c r="L215" s="40">
        <v>20</v>
      </c>
      <c r="M215" s="40">
        <v>75</v>
      </c>
      <c r="N215" s="40"/>
      <c r="O215" s="40"/>
      <c r="P215" s="40"/>
      <c r="Q215" s="40"/>
      <c r="R215" s="40"/>
      <c r="S215" s="49" t="s">
        <v>71</v>
      </c>
      <c r="T215" s="50">
        <v>1</v>
      </c>
      <c r="U215" s="49" t="s">
        <v>64</v>
      </c>
    </row>
    <row r="216" s="3" customFormat="1" ht="100" customHeight="1" spans="1:21">
      <c r="A216" s="31">
        <v>2</v>
      </c>
      <c r="B216" s="34" t="s">
        <v>670</v>
      </c>
      <c r="C216" s="75" t="s">
        <v>671</v>
      </c>
      <c r="D216" s="31" t="s">
        <v>217</v>
      </c>
      <c r="E216" s="74" t="s">
        <v>87</v>
      </c>
      <c r="F216" s="74" t="s">
        <v>581</v>
      </c>
      <c r="G216" s="74" t="s">
        <v>419</v>
      </c>
      <c r="H216" s="74" t="s">
        <v>419</v>
      </c>
      <c r="I216" s="74" t="s">
        <v>419</v>
      </c>
      <c r="J216" s="42">
        <v>360</v>
      </c>
      <c r="K216" s="42">
        <v>160</v>
      </c>
      <c r="L216" s="40">
        <v>160</v>
      </c>
      <c r="M216" s="40"/>
      <c r="N216" s="40"/>
      <c r="O216" s="40"/>
      <c r="P216" s="40"/>
      <c r="Q216" s="40">
        <v>200</v>
      </c>
      <c r="R216" s="40"/>
      <c r="S216" s="49" t="s">
        <v>71</v>
      </c>
      <c r="T216" s="50">
        <v>1</v>
      </c>
      <c r="U216" s="49" t="s">
        <v>57</v>
      </c>
    </row>
    <row r="217" s="18" customFormat="1" ht="100" customHeight="1" spans="1:21">
      <c r="A217" s="31">
        <v>3</v>
      </c>
      <c r="B217" s="34" t="s">
        <v>672</v>
      </c>
      <c r="C217" s="75" t="s">
        <v>673</v>
      </c>
      <c r="D217" s="31" t="s">
        <v>217</v>
      </c>
      <c r="E217" s="31" t="s">
        <v>68</v>
      </c>
      <c r="F217" s="31" t="s">
        <v>241</v>
      </c>
      <c r="G217" s="31" t="s">
        <v>419</v>
      </c>
      <c r="H217" s="31" t="s">
        <v>68</v>
      </c>
      <c r="I217" s="31" t="s">
        <v>68</v>
      </c>
      <c r="J217" s="42">
        <v>68</v>
      </c>
      <c r="K217" s="42">
        <v>68</v>
      </c>
      <c r="L217" s="40">
        <v>68</v>
      </c>
      <c r="M217" s="40"/>
      <c r="N217" s="40"/>
      <c r="O217" s="40"/>
      <c r="P217" s="40"/>
      <c r="Q217" s="40"/>
      <c r="R217" s="40"/>
      <c r="S217" s="49" t="s">
        <v>71</v>
      </c>
      <c r="T217" s="50">
        <v>1</v>
      </c>
      <c r="U217" s="49" t="s">
        <v>454</v>
      </c>
    </row>
    <row r="218" s="3" customFormat="1" ht="100" customHeight="1" spans="1:21">
      <c r="A218" s="31">
        <v>4</v>
      </c>
      <c r="B218" s="34" t="s">
        <v>674</v>
      </c>
      <c r="C218" s="75" t="s">
        <v>675</v>
      </c>
      <c r="D218" s="31" t="s">
        <v>217</v>
      </c>
      <c r="E218" s="74" t="s">
        <v>98</v>
      </c>
      <c r="F218" s="74" t="s">
        <v>658</v>
      </c>
      <c r="G218" s="74" t="s">
        <v>419</v>
      </c>
      <c r="H218" s="74" t="s">
        <v>419</v>
      </c>
      <c r="I218" s="74" t="s">
        <v>419</v>
      </c>
      <c r="J218" s="42">
        <v>250</v>
      </c>
      <c r="K218" s="42">
        <v>250</v>
      </c>
      <c r="L218" s="40">
        <v>250</v>
      </c>
      <c r="M218" s="40"/>
      <c r="N218" s="40"/>
      <c r="O218" s="40"/>
      <c r="P218" s="40"/>
      <c r="Q218" s="40"/>
      <c r="R218" s="40"/>
      <c r="S218" s="49" t="s">
        <v>71</v>
      </c>
      <c r="T218" s="51">
        <v>0.952</v>
      </c>
      <c r="U218" s="49" t="s">
        <v>57</v>
      </c>
    </row>
    <row r="219" s="3" customFormat="1" ht="100" customHeight="1" spans="1:21">
      <c r="A219" s="31">
        <v>5</v>
      </c>
      <c r="B219" s="34" t="s">
        <v>676</v>
      </c>
      <c r="C219" s="32" t="s">
        <v>677</v>
      </c>
      <c r="D219" s="31" t="s">
        <v>217</v>
      </c>
      <c r="E219" s="31" t="s">
        <v>107</v>
      </c>
      <c r="F219" s="31" t="s">
        <v>213</v>
      </c>
      <c r="G219" s="31" t="s">
        <v>522</v>
      </c>
      <c r="H219" s="31" t="s">
        <v>107</v>
      </c>
      <c r="I219" s="31" t="s">
        <v>107</v>
      </c>
      <c r="J219" s="42">
        <v>160</v>
      </c>
      <c r="K219" s="42">
        <v>120</v>
      </c>
      <c r="L219" s="46"/>
      <c r="M219" s="46">
        <v>120</v>
      </c>
      <c r="N219" s="46"/>
      <c r="O219" s="46"/>
      <c r="P219" s="40"/>
      <c r="Q219" s="40"/>
      <c r="R219" s="40">
        <v>40</v>
      </c>
      <c r="S219" s="49" t="s">
        <v>71</v>
      </c>
      <c r="T219" s="50">
        <v>0.8</v>
      </c>
      <c r="U219" s="49"/>
    </row>
    <row r="220" s="3" customFormat="1" ht="100" customHeight="1" spans="1:21">
      <c r="A220" s="31">
        <v>6</v>
      </c>
      <c r="B220" s="34" t="s">
        <v>678</v>
      </c>
      <c r="C220" s="32" t="s">
        <v>679</v>
      </c>
      <c r="D220" s="31" t="s">
        <v>485</v>
      </c>
      <c r="E220" s="31" t="s">
        <v>107</v>
      </c>
      <c r="F220" s="31" t="s">
        <v>680</v>
      </c>
      <c r="G220" s="31" t="s">
        <v>522</v>
      </c>
      <c r="H220" s="31" t="s">
        <v>107</v>
      </c>
      <c r="I220" s="31" t="s">
        <v>107</v>
      </c>
      <c r="J220" s="42">
        <v>21</v>
      </c>
      <c r="K220" s="42">
        <v>20</v>
      </c>
      <c r="L220" s="46"/>
      <c r="M220" s="46">
        <v>20</v>
      </c>
      <c r="N220" s="46"/>
      <c r="O220" s="46"/>
      <c r="P220" s="40"/>
      <c r="Q220" s="40"/>
      <c r="R220" s="40">
        <v>1</v>
      </c>
      <c r="S220" s="49" t="s">
        <v>71</v>
      </c>
      <c r="T220" s="50">
        <v>1</v>
      </c>
      <c r="U220" s="49" t="s">
        <v>64</v>
      </c>
    </row>
    <row r="221" s="16" customFormat="1" ht="100" customHeight="1" spans="1:21">
      <c r="A221" s="28" t="s">
        <v>40</v>
      </c>
      <c r="B221" s="65"/>
      <c r="C221" s="25">
        <v>44</v>
      </c>
      <c r="D221" s="76"/>
      <c r="E221" s="76"/>
      <c r="F221" s="76"/>
      <c r="G221" s="76"/>
      <c r="H221" s="76"/>
      <c r="I221" s="76"/>
      <c r="J221" s="45">
        <f>K221+P221+R221+Q221</f>
        <v>3560</v>
      </c>
      <c r="K221" s="45">
        <f>SUM(L221:O221)</f>
        <v>3560</v>
      </c>
      <c r="L221" s="45">
        <f>SUM(L222:L265)</f>
        <v>2065</v>
      </c>
      <c r="M221" s="45">
        <f t="shared" ref="M221:V221" si="21">SUM(M222:M265)</f>
        <v>1178</v>
      </c>
      <c r="N221" s="45">
        <f t="shared" si="21"/>
        <v>0</v>
      </c>
      <c r="O221" s="45">
        <f t="shared" si="21"/>
        <v>317</v>
      </c>
      <c r="P221" s="45">
        <f t="shared" si="21"/>
        <v>0</v>
      </c>
      <c r="Q221" s="45">
        <f t="shared" si="21"/>
        <v>0</v>
      </c>
      <c r="R221" s="45">
        <f t="shared" si="21"/>
        <v>0</v>
      </c>
      <c r="S221" s="49"/>
      <c r="T221" s="50"/>
      <c r="U221" s="49"/>
    </row>
    <row r="222" s="16" customFormat="1" ht="105" customHeight="1" spans="1:21">
      <c r="A222" s="31">
        <v>1</v>
      </c>
      <c r="B222" s="34" t="s">
        <v>681</v>
      </c>
      <c r="C222" s="34" t="s">
        <v>682</v>
      </c>
      <c r="D222" s="74" t="s">
        <v>67</v>
      </c>
      <c r="E222" s="31" t="s">
        <v>131</v>
      </c>
      <c r="F222" s="31" t="s">
        <v>442</v>
      </c>
      <c r="G222" s="31" t="s">
        <v>70</v>
      </c>
      <c r="H222" s="31" t="s">
        <v>131</v>
      </c>
      <c r="I222" s="31" t="s">
        <v>131</v>
      </c>
      <c r="J222" s="42">
        <v>150</v>
      </c>
      <c r="K222" s="42">
        <v>150</v>
      </c>
      <c r="L222" s="40">
        <v>150</v>
      </c>
      <c r="M222" s="40"/>
      <c r="N222" s="40"/>
      <c r="O222" s="40"/>
      <c r="P222" s="40"/>
      <c r="Q222" s="40"/>
      <c r="R222" s="40"/>
      <c r="S222" s="49" t="s">
        <v>71</v>
      </c>
      <c r="T222" s="50">
        <v>1</v>
      </c>
      <c r="U222" s="49" t="s">
        <v>72</v>
      </c>
    </row>
    <row r="223" s="16" customFormat="1" ht="105" customHeight="1" spans="1:21">
      <c r="A223" s="31">
        <v>2</v>
      </c>
      <c r="B223" s="34" t="s">
        <v>683</v>
      </c>
      <c r="C223" s="34" t="s">
        <v>684</v>
      </c>
      <c r="D223" s="74" t="s">
        <v>67</v>
      </c>
      <c r="E223" s="31" t="s">
        <v>94</v>
      </c>
      <c r="F223" s="31" t="s">
        <v>685</v>
      </c>
      <c r="G223" s="31" t="s">
        <v>70</v>
      </c>
      <c r="H223" s="31" t="s">
        <v>94</v>
      </c>
      <c r="I223" s="31" t="s">
        <v>94</v>
      </c>
      <c r="J223" s="42">
        <v>150</v>
      </c>
      <c r="K223" s="42">
        <v>150</v>
      </c>
      <c r="L223" s="40">
        <v>30</v>
      </c>
      <c r="M223" s="40">
        <v>120</v>
      </c>
      <c r="N223" s="40"/>
      <c r="O223" s="40">
        <v>0</v>
      </c>
      <c r="P223" s="40"/>
      <c r="Q223" s="40"/>
      <c r="R223" s="40"/>
      <c r="S223" s="49" t="s">
        <v>71</v>
      </c>
      <c r="T223" s="50">
        <v>1</v>
      </c>
      <c r="U223" s="49" t="s">
        <v>454</v>
      </c>
    </row>
    <row r="224" s="16" customFormat="1" ht="110" customHeight="1" spans="1:21">
      <c r="A224" s="31">
        <v>3</v>
      </c>
      <c r="B224" s="34" t="s">
        <v>686</v>
      </c>
      <c r="C224" s="77" t="s">
        <v>687</v>
      </c>
      <c r="D224" s="74" t="s">
        <v>67</v>
      </c>
      <c r="E224" s="31" t="s">
        <v>103</v>
      </c>
      <c r="F224" s="31" t="s">
        <v>688</v>
      </c>
      <c r="G224" s="31" t="s">
        <v>70</v>
      </c>
      <c r="H224" s="31" t="s">
        <v>103</v>
      </c>
      <c r="I224" s="31" t="s">
        <v>103</v>
      </c>
      <c r="J224" s="42">
        <v>150</v>
      </c>
      <c r="K224" s="42">
        <v>150</v>
      </c>
      <c r="L224" s="40">
        <v>150</v>
      </c>
      <c r="M224" s="40"/>
      <c r="N224" s="40"/>
      <c r="O224" s="40"/>
      <c r="P224" s="40"/>
      <c r="Q224" s="40"/>
      <c r="R224" s="40"/>
      <c r="S224" s="49" t="s">
        <v>71</v>
      </c>
      <c r="T224" s="50">
        <v>1</v>
      </c>
      <c r="U224" s="49" t="s">
        <v>105</v>
      </c>
    </row>
    <row r="225" s="16" customFormat="1" ht="100" customHeight="1" spans="1:21">
      <c r="A225" s="31">
        <v>4</v>
      </c>
      <c r="B225" s="34" t="s">
        <v>689</v>
      </c>
      <c r="C225" s="77" t="s">
        <v>690</v>
      </c>
      <c r="D225" s="74" t="s">
        <v>67</v>
      </c>
      <c r="E225" s="31" t="s">
        <v>112</v>
      </c>
      <c r="F225" s="31" t="s">
        <v>691</v>
      </c>
      <c r="G225" s="31" t="s">
        <v>70</v>
      </c>
      <c r="H225" s="31" t="s">
        <v>112</v>
      </c>
      <c r="I225" s="31" t="s">
        <v>112</v>
      </c>
      <c r="J225" s="42">
        <v>50</v>
      </c>
      <c r="K225" s="42">
        <v>50</v>
      </c>
      <c r="L225" s="40">
        <v>50</v>
      </c>
      <c r="M225" s="40"/>
      <c r="N225" s="40"/>
      <c r="O225" s="40"/>
      <c r="P225" s="40"/>
      <c r="Q225" s="40"/>
      <c r="R225" s="40"/>
      <c r="S225" s="49" t="s">
        <v>71</v>
      </c>
      <c r="T225" s="50">
        <v>1</v>
      </c>
      <c r="U225" s="49" t="s">
        <v>64</v>
      </c>
    </row>
    <row r="226" s="20" customFormat="1" ht="100" customHeight="1" spans="1:21">
      <c r="A226" s="31">
        <v>5</v>
      </c>
      <c r="B226" s="34" t="s">
        <v>692</v>
      </c>
      <c r="C226" s="32" t="s">
        <v>693</v>
      </c>
      <c r="D226" s="74" t="s">
        <v>67</v>
      </c>
      <c r="E226" s="31" t="s">
        <v>112</v>
      </c>
      <c r="F226" s="31" t="s">
        <v>202</v>
      </c>
      <c r="G226" s="31" t="s">
        <v>70</v>
      </c>
      <c r="H226" s="31" t="s">
        <v>112</v>
      </c>
      <c r="I226" s="31" t="s">
        <v>112</v>
      </c>
      <c r="J226" s="42">
        <v>150</v>
      </c>
      <c r="K226" s="42">
        <v>150</v>
      </c>
      <c r="L226" s="40"/>
      <c r="M226" s="40">
        <v>150</v>
      </c>
      <c r="N226" s="40"/>
      <c r="O226" s="40"/>
      <c r="P226" s="40"/>
      <c r="Q226" s="40"/>
      <c r="R226" s="40"/>
      <c r="S226" s="49" t="s">
        <v>71</v>
      </c>
      <c r="T226" s="50">
        <v>1</v>
      </c>
      <c r="U226" s="49" t="s">
        <v>694</v>
      </c>
    </row>
    <row r="227" s="16" customFormat="1" ht="100" customHeight="1" spans="1:21">
      <c r="A227" s="31">
        <v>6</v>
      </c>
      <c r="B227" s="34" t="s">
        <v>695</v>
      </c>
      <c r="C227" s="34" t="s">
        <v>696</v>
      </c>
      <c r="D227" s="74" t="s">
        <v>67</v>
      </c>
      <c r="E227" s="31" t="s">
        <v>112</v>
      </c>
      <c r="F227" s="31" t="s">
        <v>697</v>
      </c>
      <c r="G227" s="31" t="s">
        <v>70</v>
      </c>
      <c r="H227" s="31" t="s">
        <v>112</v>
      </c>
      <c r="I227" s="31" t="s">
        <v>112</v>
      </c>
      <c r="J227" s="42">
        <v>80</v>
      </c>
      <c r="K227" s="42">
        <v>80</v>
      </c>
      <c r="L227" s="40"/>
      <c r="M227" s="40">
        <v>80</v>
      </c>
      <c r="N227" s="40"/>
      <c r="O227" s="40"/>
      <c r="P227" s="40"/>
      <c r="Q227" s="40"/>
      <c r="R227" s="40"/>
      <c r="S227" s="49" t="s">
        <v>71</v>
      </c>
      <c r="T227" s="50">
        <v>1</v>
      </c>
      <c r="U227" s="49" t="s">
        <v>64</v>
      </c>
    </row>
    <row r="228" s="16" customFormat="1" ht="100" customHeight="1" spans="1:21">
      <c r="A228" s="31">
        <v>7</v>
      </c>
      <c r="B228" s="34" t="s">
        <v>698</v>
      </c>
      <c r="C228" s="78" t="s">
        <v>699</v>
      </c>
      <c r="D228" s="74" t="s">
        <v>67</v>
      </c>
      <c r="E228" s="31" t="s">
        <v>83</v>
      </c>
      <c r="F228" s="31" t="s">
        <v>249</v>
      </c>
      <c r="G228" s="31" t="s">
        <v>70</v>
      </c>
      <c r="H228" s="31" t="s">
        <v>83</v>
      </c>
      <c r="I228" s="31" t="s">
        <v>83</v>
      </c>
      <c r="J228" s="42">
        <v>100</v>
      </c>
      <c r="K228" s="42">
        <v>100</v>
      </c>
      <c r="L228" s="40">
        <v>100</v>
      </c>
      <c r="M228" s="40"/>
      <c r="N228" s="40"/>
      <c r="O228" s="40"/>
      <c r="P228" s="40"/>
      <c r="Q228" s="40"/>
      <c r="R228" s="40"/>
      <c r="S228" s="49" t="s">
        <v>71</v>
      </c>
      <c r="T228" s="50">
        <v>1</v>
      </c>
      <c r="U228" s="49" t="s">
        <v>570</v>
      </c>
    </row>
    <row r="229" s="16" customFormat="1" ht="100" customHeight="1" spans="1:21">
      <c r="A229" s="31">
        <v>8</v>
      </c>
      <c r="B229" s="34" t="s">
        <v>700</v>
      </c>
      <c r="C229" s="78" t="s">
        <v>701</v>
      </c>
      <c r="D229" s="31" t="s">
        <v>67</v>
      </c>
      <c r="E229" s="31" t="s">
        <v>87</v>
      </c>
      <c r="F229" s="79" t="s">
        <v>253</v>
      </c>
      <c r="G229" s="31" t="s">
        <v>70</v>
      </c>
      <c r="H229" s="31" t="s">
        <v>87</v>
      </c>
      <c r="I229" s="31" t="s">
        <v>87</v>
      </c>
      <c r="J229" s="42">
        <v>80</v>
      </c>
      <c r="K229" s="42">
        <v>80</v>
      </c>
      <c r="L229" s="40"/>
      <c r="M229" s="40">
        <v>80</v>
      </c>
      <c r="N229" s="40"/>
      <c r="O229" s="40"/>
      <c r="P229" s="40"/>
      <c r="Q229" s="40"/>
      <c r="R229" s="40"/>
      <c r="S229" s="49" t="s">
        <v>71</v>
      </c>
      <c r="T229" s="50">
        <v>1</v>
      </c>
      <c r="U229" s="49" t="s">
        <v>57</v>
      </c>
    </row>
    <row r="230" s="16" customFormat="1" ht="100" customHeight="1" spans="1:21">
      <c r="A230" s="31">
        <v>9</v>
      </c>
      <c r="B230" s="34" t="s">
        <v>702</v>
      </c>
      <c r="C230" s="78" t="s">
        <v>703</v>
      </c>
      <c r="D230" s="31" t="s">
        <v>67</v>
      </c>
      <c r="E230" s="31" t="s">
        <v>87</v>
      </c>
      <c r="F230" s="79" t="s">
        <v>704</v>
      </c>
      <c r="G230" s="31" t="s">
        <v>70</v>
      </c>
      <c r="H230" s="31" t="s">
        <v>87</v>
      </c>
      <c r="I230" s="31" t="s">
        <v>87</v>
      </c>
      <c r="J230" s="42">
        <v>80</v>
      </c>
      <c r="K230" s="42">
        <v>80</v>
      </c>
      <c r="L230" s="40">
        <v>80</v>
      </c>
      <c r="M230" s="40"/>
      <c r="N230" s="40"/>
      <c r="O230" s="40"/>
      <c r="P230" s="40"/>
      <c r="Q230" s="40"/>
      <c r="R230" s="40"/>
      <c r="S230" s="49" t="s">
        <v>71</v>
      </c>
      <c r="T230" s="50">
        <v>1</v>
      </c>
      <c r="U230" s="49" t="s">
        <v>57</v>
      </c>
    </row>
    <row r="231" s="16" customFormat="1" ht="127" customHeight="1" spans="1:21">
      <c r="A231" s="31">
        <v>10</v>
      </c>
      <c r="B231" s="34" t="s">
        <v>705</v>
      </c>
      <c r="C231" s="34" t="s">
        <v>706</v>
      </c>
      <c r="D231" s="74" t="s">
        <v>67</v>
      </c>
      <c r="E231" s="31" t="s">
        <v>87</v>
      </c>
      <c r="F231" s="31" t="s">
        <v>218</v>
      </c>
      <c r="G231" s="31" t="s">
        <v>70</v>
      </c>
      <c r="H231" s="31" t="s">
        <v>87</v>
      </c>
      <c r="I231" s="31" t="s">
        <v>87</v>
      </c>
      <c r="J231" s="42">
        <v>150</v>
      </c>
      <c r="K231" s="42">
        <v>150</v>
      </c>
      <c r="L231" s="40">
        <v>150</v>
      </c>
      <c r="M231" s="40"/>
      <c r="N231" s="40"/>
      <c r="O231" s="40"/>
      <c r="P231" s="40"/>
      <c r="Q231" s="40"/>
      <c r="R231" s="40"/>
      <c r="S231" s="49" t="s">
        <v>71</v>
      </c>
      <c r="T231" s="50">
        <v>1</v>
      </c>
      <c r="U231" s="49" t="s">
        <v>57</v>
      </c>
    </row>
    <row r="232" s="16" customFormat="1" ht="100" customHeight="1" spans="1:21">
      <c r="A232" s="31">
        <v>11</v>
      </c>
      <c r="B232" s="34" t="s">
        <v>707</v>
      </c>
      <c r="C232" s="34" t="s">
        <v>708</v>
      </c>
      <c r="D232" s="74" t="s">
        <v>67</v>
      </c>
      <c r="E232" s="31" t="s">
        <v>87</v>
      </c>
      <c r="F232" s="31" t="s">
        <v>511</v>
      </c>
      <c r="G232" s="31" t="s">
        <v>70</v>
      </c>
      <c r="H232" s="31" t="s">
        <v>87</v>
      </c>
      <c r="I232" s="31" t="s">
        <v>87</v>
      </c>
      <c r="J232" s="42">
        <v>80</v>
      </c>
      <c r="K232" s="42">
        <v>80</v>
      </c>
      <c r="L232" s="40"/>
      <c r="M232" s="40">
        <v>80</v>
      </c>
      <c r="N232" s="40"/>
      <c r="O232" s="40"/>
      <c r="P232" s="40"/>
      <c r="Q232" s="40"/>
      <c r="R232" s="40"/>
      <c r="S232" s="49" t="s">
        <v>71</v>
      </c>
      <c r="T232" s="50">
        <v>1</v>
      </c>
      <c r="U232" s="49" t="s">
        <v>57</v>
      </c>
    </row>
    <row r="233" s="16" customFormat="1" ht="100" customHeight="1" spans="1:21">
      <c r="A233" s="31">
        <v>12</v>
      </c>
      <c r="B233" s="34" t="s">
        <v>709</v>
      </c>
      <c r="C233" s="34" t="s">
        <v>710</v>
      </c>
      <c r="D233" s="74" t="s">
        <v>67</v>
      </c>
      <c r="E233" s="31" t="s">
        <v>87</v>
      </c>
      <c r="F233" s="31" t="s">
        <v>235</v>
      </c>
      <c r="G233" s="31" t="s">
        <v>70</v>
      </c>
      <c r="H233" s="31" t="s">
        <v>87</v>
      </c>
      <c r="I233" s="31" t="s">
        <v>87</v>
      </c>
      <c r="J233" s="42">
        <v>80</v>
      </c>
      <c r="K233" s="42">
        <v>80</v>
      </c>
      <c r="L233" s="40"/>
      <c r="M233" s="40">
        <v>80</v>
      </c>
      <c r="N233" s="40"/>
      <c r="O233" s="40"/>
      <c r="P233" s="40"/>
      <c r="Q233" s="40"/>
      <c r="R233" s="40"/>
      <c r="S233" s="49" t="s">
        <v>71</v>
      </c>
      <c r="T233" s="50">
        <v>1</v>
      </c>
      <c r="U233" s="49" t="s">
        <v>57</v>
      </c>
    </row>
    <row r="234" s="16" customFormat="1" ht="100" customHeight="1" spans="1:21">
      <c r="A234" s="31">
        <v>13</v>
      </c>
      <c r="B234" s="34" t="s">
        <v>711</v>
      </c>
      <c r="C234" s="34" t="s">
        <v>712</v>
      </c>
      <c r="D234" s="74" t="s">
        <v>67</v>
      </c>
      <c r="E234" s="31" t="s">
        <v>107</v>
      </c>
      <c r="F234" s="31" t="s">
        <v>213</v>
      </c>
      <c r="G234" s="31" t="s">
        <v>70</v>
      </c>
      <c r="H234" s="31" t="s">
        <v>107</v>
      </c>
      <c r="I234" s="31" t="s">
        <v>107</v>
      </c>
      <c r="J234" s="42">
        <v>150</v>
      </c>
      <c r="K234" s="42">
        <v>150</v>
      </c>
      <c r="L234" s="40">
        <v>135</v>
      </c>
      <c r="M234" s="40"/>
      <c r="N234" s="40"/>
      <c r="O234" s="40">
        <v>15</v>
      </c>
      <c r="P234" s="40"/>
      <c r="Q234" s="40"/>
      <c r="R234" s="40"/>
      <c r="S234" s="49" t="s">
        <v>71</v>
      </c>
      <c r="T234" s="50">
        <v>1</v>
      </c>
      <c r="U234" s="49" t="s">
        <v>64</v>
      </c>
    </row>
    <row r="235" s="16" customFormat="1" ht="110" customHeight="1" spans="1:21">
      <c r="A235" s="31">
        <v>14</v>
      </c>
      <c r="B235" s="34" t="s">
        <v>713</v>
      </c>
      <c r="C235" s="32" t="s">
        <v>714</v>
      </c>
      <c r="D235" s="74" t="s">
        <v>67</v>
      </c>
      <c r="E235" s="31" t="s">
        <v>107</v>
      </c>
      <c r="F235" s="31" t="s">
        <v>108</v>
      </c>
      <c r="G235" s="31" t="s">
        <v>70</v>
      </c>
      <c r="H235" s="31" t="s">
        <v>107</v>
      </c>
      <c r="I235" s="31" t="s">
        <v>107</v>
      </c>
      <c r="J235" s="42">
        <v>150</v>
      </c>
      <c r="K235" s="42">
        <v>150</v>
      </c>
      <c r="L235" s="40">
        <v>30</v>
      </c>
      <c r="M235" s="40">
        <v>120</v>
      </c>
      <c r="N235" s="40"/>
      <c r="O235" s="40"/>
      <c r="P235" s="40"/>
      <c r="Q235" s="40"/>
      <c r="R235" s="40"/>
      <c r="S235" s="49" t="s">
        <v>71</v>
      </c>
      <c r="T235" s="50">
        <v>0.9</v>
      </c>
      <c r="U235" s="49"/>
    </row>
    <row r="236" s="16" customFormat="1" ht="100" customHeight="1" spans="1:21">
      <c r="A236" s="31">
        <v>15</v>
      </c>
      <c r="B236" s="34" t="s">
        <v>715</v>
      </c>
      <c r="C236" s="34" t="s">
        <v>716</v>
      </c>
      <c r="D236" s="74" t="s">
        <v>67</v>
      </c>
      <c r="E236" s="31" t="s">
        <v>122</v>
      </c>
      <c r="F236" s="31" t="s">
        <v>273</v>
      </c>
      <c r="G236" s="31" t="s">
        <v>70</v>
      </c>
      <c r="H236" s="31" t="s">
        <v>122</v>
      </c>
      <c r="I236" s="31" t="s">
        <v>122</v>
      </c>
      <c r="J236" s="42">
        <v>100</v>
      </c>
      <c r="K236" s="42">
        <v>100</v>
      </c>
      <c r="L236" s="40"/>
      <c r="M236" s="40">
        <v>100</v>
      </c>
      <c r="N236" s="40"/>
      <c r="O236" s="40"/>
      <c r="P236" s="40"/>
      <c r="Q236" s="40"/>
      <c r="R236" s="40"/>
      <c r="S236" s="49" t="s">
        <v>71</v>
      </c>
      <c r="T236" s="50">
        <v>1</v>
      </c>
      <c r="U236" s="49" t="s">
        <v>72</v>
      </c>
    </row>
    <row r="237" s="16" customFormat="1" ht="100" customHeight="1" spans="1:21">
      <c r="A237" s="31">
        <v>16</v>
      </c>
      <c r="B237" s="34" t="s">
        <v>717</v>
      </c>
      <c r="C237" s="34" t="s">
        <v>718</v>
      </c>
      <c r="D237" s="74" t="s">
        <v>67</v>
      </c>
      <c r="E237" s="31" t="s">
        <v>116</v>
      </c>
      <c r="F237" s="31" t="s">
        <v>560</v>
      </c>
      <c r="G237" s="31" t="s">
        <v>70</v>
      </c>
      <c r="H237" s="31" t="s">
        <v>116</v>
      </c>
      <c r="I237" s="31" t="s">
        <v>116</v>
      </c>
      <c r="J237" s="42">
        <v>150</v>
      </c>
      <c r="K237" s="42">
        <v>150</v>
      </c>
      <c r="L237" s="40"/>
      <c r="M237" s="40">
        <v>150</v>
      </c>
      <c r="N237" s="40"/>
      <c r="O237" s="40"/>
      <c r="P237" s="40"/>
      <c r="Q237" s="40"/>
      <c r="R237" s="40"/>
      <c r="S237" s="49" t="s">
        <v>71</v>
      </c>
      <c r="T237" s="50">
        <v>1</v>
      </c>
      <c r="U237" s="49" t="s">
        <v>100</v>
      </c>
    </row>
    <row r="238" s="20" customFormat="1" ht="100" customHeight="1" spans="1:21">
      <c r="A238" s="31">
        <v>17</v>
      </c>
      <c r="B238" s="34" t="s">
        <v>719</v>
      </c>
      <c r="C238" s="34" t="s">
        <v>720</v>
      </c>
      <c r="D238" s="74" t="s">
        <v>67</v>
      </c>
      <c r="E238" s="31" t="s">
        <v>68</v>
      </c>
      <c r="F238" s="31" t="s">
        <v>721</v>
      </c>
      <c r="G238" s="31" t="s">
        <v>70</v>
      </c>
      <c r="H238" s="31" t="s">
        <v>68</v>
      </c>
      <c r="I238" s="31" t="s">
        <v>68</v>
      </c>
      <c r="J238" s="42">
        <v>100</v>
      </c>
      <c r="K238" s="42">
        <v>100</v>
      </c>
      <c r="L238" s="40">
        <v>60</v>
      </c>
      <c r="M238" s="40">
        <v>40</v>
      </c>
      <c r="N238" s="40"/>
      <c r="O238" s="40"/>
      <c r="P238" s="40"/>
      <c r="Q238" s="40"/>
      <c r="R238" s="40"/>
      <c r="S238" s="49" t="s">
        <v>71</v>
      </c>
      <c r="T238" s="50">
        <v>1</v>
      </c>
      <c r="U238" s="49" t="s">
        <v>57</v>
      </c>
    </row>
    <row r="239" s="16" customFormat="1" ht="100" customHeight="1" spans="1:21">
      <c r="A239" s="31">
        <v>18</v>
      </c>
      <c r="B239" s="34" t="s">
        <v>722</v>
      </c>
      <c r="C239" s="32" t="s">
        <v>723</v>
      </c>
      <c r="D239" s="74" t="s">
        <v>67</v>
      </c>
      <c r="E239" s="31" t="s">
        <v>68</v>
      </c>
      <c r="F239" s="31" t="s">
        <v>377</v>
      </c>
      <c r="G239" s="31" t="s">
        <v>70</v>
      </c>
      <c r="H239" s="31" t="s">
        <v>68</v>
      </c>
      <c r="I239" s="31" t="s">
        <v>68</v>
      </c>
      <c r="J239" s="42">
        <v>100</v>
      </c>
      <c r="K239" s="42">
        <v>100</v>
      </c>
      <c r="L239" s="40"/>
      <c r="M239" s="40"/>
      <c r="N239" s="40"/>
      <c r="O239" s="40">
        <v>100</v>
      </c>
      <c r="P239" s="40"/>
      <c r="Q239" s="40"/>
      <c r="R239" s="40"/>
      <c r="S239" s="49" t="s">
        <v>71</v>
      </c>
      <c r="T239" s="50">
        <v>1</v>
      </c>
      <c r="U239" s="49" t="s">
        <v>57</v>
      </c>
    </row>
    <row r="240" s="16" customFormat="1" ht="100" customHeight="1" spans="1:21">
      <c r="A240" s="31">
        <v>19</v>
      </c>
      <c r="B240" s="34" t="s">
        <v>724</v>
      </c>
      <c r="C240" s="34" t="s">
        <v>725</v>
      </c>
      <c r="D240" s="74" t="s">
        <v>67</v>
      </c>
      <c r="E240" s="31" t="s">
        <v>98</v>
      </c>
      <c r="F240" s="31" t="s">
        <v>457</v>
      </c>
      <c r="G240" s="31" t="s">
        <v>70</v>
      </c>
      <c r="H240" s="31" t="s">
        <v>98</v>
      </c>
      <c r="I240" s="31" t="s">
        <v>98</v>
      </c>
      <c r="J240" s="42">
        <v>100</v>
      </c>
      <c r="K240" s="42">
        <v>100</v>
      </c>
      <c r="L240" s="40"/>
      <c r="M240" s="40">
        <v>63</v>
      </c>
      <c r="N240" s="40"/>
      <c r="O240" s="40">
        <v>37</v>
      </c>
      <c r="P240" s="40"/>
      <c r="Q240" s="40"/>
      <c r="R240" s="40"/>
      <c r="S240" s="49" t="s">
        <v>71</v>
      </c>
      <c r="T240" s="50">
        <v>1</v>
      </c>
      <c r="U240" s="49" t="s">
        <v>57</v>
      </c>
    </row>
    <row r="241" s="16" customFormat="1" ht="100" customHeight="1" spans="1:21">
      <c r="A241" s="31">
        <v>20</v>
      </c>
      <c r="B241" s="34" t="s">
        <v>726</v>
      </c>
      <c r="C241" s="34" t="s">
        <v>727</v>
      </c>
      <c r="D241" s="80" t="s">
        <v>67</v>
      </c>
      <c r="E241" s="80" t="s">
        <v>125</v>
      </c>
      <c r="F241" s="80" t="s">
        <v>353</v>
      </c>
      <c r="G241" s="80" t="s">
        <v>70</v>
      </c>
      <c r="H241" s="80" t="s">
        <v>125</v>
      </c>
      <c r="I241" s="80" t="s">
        <v>125</v>
      </c>
      <c r="J241" s="42">
        <v>80</v>
      </c>
      <c r="K241" s="42">
        <v>80</v>
      </c>
      <c r="L241" s="40">
        <v>80</v>
      </c>
      <c r="M241" s="40"/>
      <c r="N241" s="40"/>
      <c r="O241" s="40"/>
      <c r="P241" s="40"/>
      <c r="Q241" s="40"/>
      <c r="R241" s="40"/>
      <c r="S241" s="49" t="s">
        <v>71</v>
      </c>
      <c r="T241" s="50">
        <v>1</v>
      </c>
      <c r="U241" s="49" t="s">
        <v>448</v>
      </c>
    </row>
    <row r="242" s="16" customFormat="1" ht="100" customHeight="1" spans="1:21">
      <c r="A242" s="31">
        <v>21</v>
      </c>
      <c r="B242" s="34" t="s">
        <v>728</v>
      </c>
      <c r="C242" s="32" t="s">
        <v>729</v>
      </c>
      <c r="D242" s="74" t="s">
        <v>67</v>
      </c>
      <c r="E242" s="31" t="s">
        <v>125</v>
      </c>
      <c r="F242" s="31" t="s">
        <v>730</v>
      </c>
      <c r="G242" s="31" t="s">
        <v>70</v>
      </c>
      <c r="H242" s="31" t="s">
        <v>125</v>
      </c>
      <c r="I242" s="31" t="s">
        <v>125</v>
      </c>
      <c r="J242" s="42">
        <v>50</v>
      </c>
      <c r="K242" s="42">
        <v>50</v>
      </c>
      <c r="L242" s="40"/>
      <c r="M242" s="40"/>
      <c r="N242" s="40"/>
      <c r="O242" s="40">
        <v>50</v>
      </c>
      <c r="P242" s="40"/>
      <c r="Q242" s="40"/>
      <c r="R242" s="40"/>
      <c r="S242" s="49" t="s">
        <v>71</v>
      </c>
      <c r="T242" s="50">
        <v>1</v>
      </c>
      <c r="U242" s="49" t="s">
        <v>448</v>
      </c>
    </row>
    <row r="243" s="3" customFormat="1" ht="100" customHeight="1" spans="1:21">
      <c r="A243" s="31">
        <v>22</v>
      </c>
      <c r="B243" s="34" t="s">
        <v>731</v>
      </c>
      <c r="C243" s="77" t="s">
        <v>732</v>
      </c>
      <c r="D243" s="74" t="s">
        <v>67</v>
      </c>
      <c r="E243" s="31" t="s">
        <v>125</v>
      </c>
      <c r="F243" s="31" t="s">
        <v>342</v>
      </c>
      <c r="G243" s="31" t="s">
        <v>70</v>
      </c>
      <c r="H243" s="31" t="s">
        <v>125</v>
      </c>
      <c r="I243" s="31" t="s">
        <v>125</v>
      </c>
      <c r="J243" s="42">
        <v>150</v>
      </c>
      <c r="K243" s="42">
        <v>150</v>
      </c>
      <c r="L243" s="40">
        <v>150</v>
      </c>
      <c r="M243" s="40"/>
      <c r="N243" s="40"/>
      <c r="O243" s="40"/>
      <c r="P243" s="40"/>
      <c r="Q243" s="40"/>
      <c r="R243" s="40"/>
      <c r="S243" s="49" t="s">
        <v>71</v>
      </c>
      <c r="T243" s="50">
        <v>1</v>
      </c>
      <c r="U243" s="49" t="s">
        <v>448</v>
      </c>
    </row>
    <row r="244" s="3" customFormat="1" ht="100" customHeight="1" spans="1:21">
      <c r="A244" s="31">
        <v>23</v>
      </c>
      <c r="B244" s="34" t="s">
        <v>733</v>
      </c>
      <c r="C244" s="34" t="s">
        <v>734</v>
      </c>
      <c r="D244" s="31" t="s">
        <v>67</v>
      </c>
      <c r="E244" s="31" t="s">
        <v>107</v>
      </c>
      <c r="F244" s="31" t="s">
        <v>635</v>
      </c>
      <c r="G244" s="31" t="s">
        <v>70</v>
      </c>
      <c r="H244" s="31" t="s">
        <v>107</v>
      </c>
      <c r="I244" s="31" t="s">
        <v>107</v>
      </c>
      <c r="J244" s="42">
        <v>100</v>
      </c>
      <c r="K244" s="42">
        <v>100</v>
      </c>
      <c r="L244" s="40"/>
      <c r="M244" s="40">
        <v>35</v>
      </c>
      <c r="N244" s="40"/>
      <c r="O244" s="40">
        <v>65</v>
      </c>
      <c r="P244" s="40"/>
      <c r="Q244" s="40"/>
      <c r="R244" s="40"/>
      <c r="S244" s="49" t="s">
        <v>71</v>
      </c>
      <c r="T244" s="50">
        <v>1</v>
      </c>
      <c r="U244" s="49" t="s">
        <v>64</v>
      </c>
    </row>
    <row r="245" s="3" customFormat="1" ht="100" customHeight="1" spans="1:21">
      <c r="A245" s="31">
        <v>24</v>
      </c>
      <c r="B245" s="34" t="s">
        <v>735</v>
      </c>
      <c r="C245" s="32" t="s">
        <v>736</v>
      </c>
      <c r="D245" s="31" t="s">
        <v>67</v>
      </c>
      <c r="E245" s="31" t="s">
        <v>737</v>
      </c>
      <c r="F245" s="31" t="s">
        <v>738</v>
      </c>
      <c r="G245" s="31" t="s">
        <v>70</v>
      </c>
      <c r="H245" s="31" t="s">
        <v>737</v>
      </c>
      <c r="I245" s="31" t="s">
        <v>737</v>
      </c>
      <c r="J245" s="42">
        <v>50</v>
      </c>
      <c r="K245" s="42">
        <v>50</v>
      </c>
      <c r="L245" s="40"/>
      <c r="M245" s="40"/>
      <c r="N245" s="40"/>
      <c r="O245" s="40">
        <v>50</v>
      </c>
      <c r="P245" s="40"/>
      <c r="Q245" s="40"/>
      <c r="R245" s="40"/>
      <c r="S245" s="49" t="s">
        <v>71</v>
      </c>
      <c r="T245" s="50">
        <v>1</v>
      </c>
      <c r="U245" s="49" t="s">
        <v>57</v>
      </c>
    </row>
    <row r="246" s="3" customFormat="1" ht="100" customHeight="1" spans="1:21">
      <c r="A246" s="31">
        <v>25</v>
      </c>
      <c r="B246" s="34" t="s">
        <v>739</v>
      </c>
      <c r="C246" s="34" t="s">
        <v>740</v>
      </c>
      <c r="D246" s="31" t="s">
        <v>217</v>
      </c>
      <c r="E246" s="31" t="s">
        <v>107</v>
      </c>
      <c r="F246" s="31" t="s">
        <v>213</v>
      </c>
      <c r="G246" s="31" t="s">
        <v>70</v>
      </c>
      <c r="H246" s="31" t="s">
        <v>107</v>
      </c>
      <c r="I246" s="31" t="s">
        <v>107</v>
      </c>
      <c r="J246" s="42">
        <v>50</v>
      </c>
      <c r="K246" s="42">
        <v>50</v>
      </c>
      <c r="L246" s="40">
        <v>50</v>
      </c>
      <c r="M246" s="40"/>
      <c r="N246" s="40"/>
      <c r="O246" s="40"/>
      <c r="P246" s="40"/>
      <c r="Q246" s="40"/>
      <c r="R246" s="40"/>
      <c r="S246" s="49" t="s">
        <v>71</v>
      </c>
      <c r="T246" s="50">
        <v>1</v>
      </c>
      <c r="U246" s="49" t="s">
        <v>64</v>
      </c>
    </row>
    <row r="247" s="3" customFormat="1" ht="100" customHeight="1" spans="1:21">
      <c r="A247" s="31">
        <v>26</v>
      </c>
      <c r="B247" s="34" t="s">
        <v>741</v>
      </c>
      <c r="C247" s="34" t="s">
        <v>742</v>
      </c>
      <c r="D247" s="31" t="s">
        <v>217</v>
      </c>
      <c r="E247" s="31" t="s">
        <v>107</v>
      </c>
      <c r="F247" s="37" t="s">
        <v>108</v>
      </c>
      <c r="G247" s="31" t="s">
        <v>70</v>
      </c>
      <c r="H247" s="31" t="s">
        <v>107</v>
      </c>
      <c r="I247" s="31" t="s">
        <v>107</v>
      </c>
      <c r="J247" s="42">
        <v>50</v>
      </c>
      <c r="K247" s="42">
        <v>50</v>
      </c>
      <c r="L247" s="40">
        <v>50</v>
      </c>
      <c r="M247" s="40"/>
      <c r="N247" s="40"/>
      <c r="O247" s="40"/>
      <c r="P247" s="40"/>
      <c r="Q247" s="40"/>
      <c r="R247" s="40"/>
      <c r="S247" s="49" t="s">
        <v>71</v>
      </c>
      <c r="T247" s="50">
        <v>0.9</v>
      </c>
      <c r="U247" s="49"/>
    </row>
    <row r="248" s="3" customFormat="1" ht="100" customHeight="1" spans="1:21">
      <c r="A248" s="31">
        <v>27</v>
      </c>
      <c r="B248" s="34" t="s">
        <v>743</v>
      </c>
      <c r="C248" s="34" t="s">
        <v>744</v>
      </c>
      <c r="D248" s="31" t="s">
        <v>217</v>
      </c>
      <c r="E248" s="37" t="s">
        <v>87</v>
      </c>
      <c r="F248" s="37" t="s">
        <v>218</v>
      </c>
      <c r="G248" s="31" t="s">
        <v>70</v>
      </c>
      <c r="H248" s="31" t="s">
        <v>87</v>
      </c>
      <c r="I248" s="31" t="s">
        <v>87</v>
      </c>
      <c r="J248" s="42">
        <v>50</v>
      </c>
      <c r="K248" s="42">
        <v>50</v>
      </c>
      <c r="L248" s="40">
        <v>50</v>
      </c>
      <c r="M248" s="40"/>
      <c r="N248" s="40"/>
      <c r="O248" s="40"/>
      <c r="P248" s="40"/>
      <c r="Q248" s="40"/>
      <c r="R248" s="40"/>
      <c r="S248" s="49" t="s">
        <v>71</v>
      </c>
      <c r="T248" s="50">
        <v>1</v>
      </c>
      <c r="U248" s="49" t="s">
        <v>57</v>
      </c>
    </row>
    <row r="249" s="3" customFormat="1" ht="100" customHeight="1" spans="1:21">
      <c r="A249" s="31">
        <v>28</v>
      </c>
      <c r="B249" s="34" t="s">
        <v>745</v>
      </c>
      <c r="C249" s="34" t="s">
        <v>746</v>
      </c>
      <c r="D249" s="31" t="s">
        <v>217</v>
      </c>
      <c r="E249" s="37" t="s">
        <v>87</v>
      </c>
      <c r="F249" s="37" t="s">
        <v>235</v>
      </c>
      <c r="G249" s="31" t="s">
        <v>70</v>
      </c>
      <c r="H249" s="31" t="s">
        <v>87</v>
      </c>
      <c r="I249" s="31" t="s">
        <v>87</v>
      </c>
      <c r="J249" s="42">
        <v>50</v>
      </c>
      <c r="K249" s="42">
        <v>50</v>
      </c>
      <c r="L249" s="40">
        <v>50</v>
      </c>
      <c r="M249" s="40"/>
      <c r="N249" s="40"/>
      <c r="O249" s="40"/>
      <c r="P249" s="40"/>
      <c r="Q249" s="40"/>
      <c r="R249" s="40"/>
      <c r="S249" s="49" t="s">
        <v>71</v>
      </c>
      <c r="T249" s="50">
        <v>1</v>
      </c>
      <c r="U249" s="49" t="s">
        <v>57</v>
      </c>
    </row>
    <row r="250" s="3" customFormat="1" ht="100" customHeight="1" spans="1:21">
      <c r="A250" s="31">
        <v>29</v>
      </c>
      <c r="B250" s="34" t="s">
        <v>747</v>
      </c>
      <c r="C250" s="34" t="s">
        <v>748</v>
      </c>
      <c r="D250" s="31" t="s">
        <v>217</v>
      </c>
      <c r="E250" s="37" t="s">
        <v>87</v>
      </c>
      <c r="F250" s="37" t="s">
        <v>704</v>
      </c>
      <c r="G250" s="31" t="s">
        <v>70</v>
      </c>
      <c r="H250" s="31" t="s">
        <v>87</v>
      </c>
      <c r="I250" s="31" t="s">
        <v>87</v>
      </c>
      <c r="J250" s="42">
        <v>50</v>
      </c>
      <c r="K250" s="42">
        <v>50</v>
      </c>
      <c r="L250" s="40">
        <v>50</v>
      </c>
      <c r="M250" s="40"/>
      <c r="N250" s="40"/>
      <c r="O250" s="40"/>
      <c r="P250" s="40"/>
      <c r="Q250" s="40"/>
      <c r="R250" s="40"/>
      <c r="S250" s="49" t="s">
        <v>71</v>
      </c>
      <c r="T250" s="50">
        <v>1</v>
      </c>
      <c r="U250" s="49" t="s">
        <v>57</v>
      </c>
    </row>
    <row r="251" s="3" customFormat="1" ht="100" customHeight="1" spans="1:21">
      <c r="A251" s="31">
        <v>30</v>
      </c>
      <c r="B251" s="34" t="s">
        <v>749</v>
      </c>
      <c r="C251" s="34" t="s">
        <v>750</v>
      </c>
      <c r="D251" s="31" t="s">
        <v>217</v>
      </c>
      <c r="E251" s="37" t="s">
        <v>87</v>
      </c>
      <c r="F251" s="37" t="s">
        <v>751</v>
      </c>
      <c r="G251" s="31" t="s">
        <v>70</v>
      </c>
      <c r="H251" s="31" t="s">
        <v>87</v>
      </c>
      <c r="I251" s="31" t="s">
        <v>87</v>
      </c>
      <c r="J251" s="42">
        <v>30</v>
      </c>
      <c r="K251" s="42">
        <v>30</v>
      </c>
      <c r="L251" s="40">
        <v>30</v>
      </c>
      <c r="M251" s="40"/>
      <c r="N251" s="40"/>
      <c r="O251" s="40"/>
      <c r="P251" s="40"/>
      <c r="Q251" s="40"/>
      <c r="R251" s="40"/>
      <c r="S251" s="49" t="s">
        <v>71</v>
      </c>
      <c r="T251" s="50">
        <v>1</v>
      </c>
      <c r="U251" s="49" t="s">
        <v>57</v>
      </c>
    </row>
    <row r="252" s="3" customFormat="1" ht="100" customHeight="1" spans="1:21">
      <c r="A252" s="31">
        <v>31</v>
      </c>
      <c r="B252" s="34" t="s">
        <v>752</v>
      </c>
      <c r="C252" s="34" t="s">
        <v>753</v>
      </c>
      <c r="D252" s="31" t="s">
        <v>217</v>
      </c>
      <c r="E252" s="31" t="s">
        <v>131</v>
      </c>
      <c r="F252" s="31" t="s">
        <v>442</v>
      </c>
      <c r="G252" s="31" t="s">
        <v>70</v>
      </c>
      <c r="H252" s="31" t="s">
        <v>131</v>
      </c>
      <c r="I252" s="31" t="s">
        <v>131</v>
      </c>
      <c r="J252" s="42">
        <v>50</v>
      </c>
      <c r="K252" s="42">
        <v>50</v>
      </c>
      <c r="L252" s="40">
        <v>50</v>
      </c>
      <c r="M252" s="40"/>
      <c r="N252" s="40"/>
      <c r="O252" s="40"/>
      <c r="P252" s="40"/>
      <c r="Q252" s="40"/>
      <c r="R252" s="40"/>
      <c r="S252" s="49" t="s">
        <v>71</v>
      </c>
      <c r="T252" s="50">
        <v>0.7</v>
      </c>
      <c r="U252" s="49"/>
    </row>
    <row r="253" s="3" customFormat="1" ht="100" customHeight="1" spans="1:21">
      <c r="A253" s="31">
        <v>32</v>
      </c>
      <c r="B253" s="34" t="s">
        <v>754</v>
      </c>
      <c r="C253" s="34" t="s">
        <v>755</v>
      </c>
      <c r="D253" s="31" t="s">
        <v>217</v>
      </c>
      <c r="E253" s="31" t="s">
        <v>94</v>
      </c>
      <c r="F253" s="31" t="s">
        <v>685</v>
      </c>
      <c r="G253" s="31" t="s">
        <v>70</v>
      </c>
      <c r="H253" s="31" t="s">
        <v>94</v>
      </c>
      <c r="I253" s="31" t="s">
        <v>94</v>
      </c>
      <c r="J253" s="42">
        <v>50</v>
      </c>
      <c r="K253" s="42">
        <v>50</v>
      </c>
      <c r="L253" s="40">
        <v>50</v>
      </c>
      <c r="M253" s="40"/>
      <c r="N253" s="40"/>
      <c r="O253" s="40"/>
      <c r="P253" s="40"/>
      <c r="Q253" s="40"/>
      <c r="R253" s="40"/>
      <c r="S253" s="49" t="s">
        <v>71</v>
      </c>
      <c r="T253" s="50">
        <v>1</v>
      </c>
      <c r="U253" s="49" t="s">
        <v>57</v>
      </c>
    </row>
    <row r="254" s="3" customFormat="1" ht="100" customHeight="1" spans="1:21">
      <c r="A254" s="31">
        <v>33</v>
      </c>
      <c r="B254" s="34" t="s">
        <v>756</v>
      </c>
      <c r="C254" s="34" t="s">
        <v>757</v>
      </c>
      <c r="D254" s="31" t="s">
        <v>217</v>
      </c>
      <c r="E254" s="31" t="s">
        <v>103</v>
      </c>
      <c r="F254" s="31" t="s">
        <v>688</v>
      </c>
      <c r="G254" s="31" t="s">
        <v>70</v>
      </c>
      <c r="H254" s="31" t="s">
        <v>103</v>
      </c>
      <c r="I254" s="31" t="s">
        <v>103</v>
      </c>
      <c r="J254" s="42">
        <v>50</v>
      </c>
      <c r="K254" s="42">
        <v>50</v>
      </c>
      <c r="L254" s="40">
        <v>50</v>
      </c>
      <c r="M254" s="40"/>
      <c r="N254" s="40"/>
      <c r="O254" s="40"/>
      <c r="P254" s="40"/>
      <c r="Q254" s="40"/>
      <c r="R254" s="40"/>
      <c r="S254" s="49" t="s">
        <v>71</v>
      </c>
      <c r="T254" s="50">
        <v>1</v>
      </c>
      <c r="U254" s="49" t="s">
        <v>105</v>
      </c>
    </row>
    <row r="255" s="3" customFormat="1" ht="100" customHeight="1" spans="1:21">
      <c r="A255" s="31">
        <v>34</v>
      </c>
      <c r="B255" s="34" t="s">
        <v>758</v>
      </c>
      <c r="C255" s="34" t="s">
        <v>759</v>
      </c>
      <c r="D255" s="31" t="s">
        <v>760</v>
      </c>
      <c r="E255" s="31" t="s">
        <v>83</v>
      </c>
      <c r="F255" s="31" t="s">
        <v>249</v>
      </c>
      <c r="G255" s="31" t="s">
        <v>70</v>
      </c>
      <c r="H255" s="31" t="s">
        <v>83</v>
      </c>
      <c r="I255" s="31" t="s">
        <v>83</v>
      </c>
      <c r="J255" s="42">
        <v>50</v>
      </c>
      <c r="K255" s="42">
        <v>50</v>
      </c>
      <c r="L255" s="40">
        <v>50</v>
      </c>
      <c r="M255" s="40"/>
      <c r="N255" s="40"/>
      <c r="O255" s="40"/>
      <c r="P255" s="40"/>
      <c r="Q255" s="40"/>
      <c r="R255" s="40"/>
      <c r="S255" s="49" t="s">
        <v>71</v>
      </c>
      <c r="T255" s="50">
        <v>1</v>
      </c>
      <c r="U255" s="49" t="s">
        <v>570</v>
      </c>
    </row>
    <row r="256" s="3" customFormat="1" ht="100" customHeight="1" spans="1:21">
      <c r="A256" s="31">
        <v>35</v>
      </c>
      <c r="B256" s="34" t="s">
        <v>761</v>
      </c>
      <c r="C256" s="34" t="s">
        <v>762</v>
      </c>
      <c r="D256" s="31" t="s">
        <v>217</v>
      </c>
      <c r="E256" s="31" t="s">
        <v>122</v>
      </c>
      <c r="F256" s="31" t="s">
        <v>273</v>
      </c>
      <c r="G256" s="31" t="s">
        <v>70</v>
      </c>
      <c r="H256" s="31" t="s">
        <v>122</v>
      </c>
      <c r="I256" s="31" t="s">
        <v>122</v>
      </c>
      <c r="J256" s="42">
        <v>50</v>
      </c>
      <c r="K256" s="42">
        <v>50</v>
      </c>
      <c r="L256" s="40">
        <v>50</v>
      </c>
      <c r="M256" s="40"/>
      <c r="N256" s="40"/>
      <c r="O256" s="40"/>
      <c r="P256" s="40"/>
      <c r="Q256" s="40"/>
      <c r="R256" s="40"/>
      <c r="S256" s="49" t="s">
        <v>71</v>
      </c>
      <c r="T256" s="50">
        <v>1</v>
      </c>
      <c r="U256" s="49" t="s">
        <v>72</v>
      </c>
    </row>
    <row r="257" s="3" customFormat="1" ht="100" customHeight="1" spans="1:21">
      <c r="A257" s="31">
        <v>36</v>
      </c>
      <c r="B257" s="34" t="s">
        <v>763</v>
      </c>
      <c r="C257" s="34" t="s">
        <v>764</v>
      </c>
      <c r="D257" s="31" t="s">
        <v>217</v>
      </c>
      <c r="E257" s="64" t="s">
        <v>112</v>
      </c>
      <c r="F257" s="31" t="s">
        <v>202</v>
      </c>
      <c r="G257" s="31" t="s">
        <v>70</v>
      </c>
      <c r="H257" s="31" t="s">
        <v>112</v>
      </c>
      <c r="I257" s="31" t="s">
        <v>112</v>
      </c>
      <c r="J257" s="42">
        <v>50</v>
      </c>
      <c r="K257" s="42">
        <v>50</v>
      </c>
      <c r="L257" s="40">
        <v>50</v>
      </c>
      <c r="M257" s="40"/>
      <c r="N257" s="40"/>
      <c r="O257" s="40"/>
      <c r="P257" s="40"/>
      <c r="Q257" s="40"/>
      <c r="R257" s="40"/>
      <c r="S257" s="49" t="s">
        <v>71</v>
      </c>
      <c r="T257" s="50">
        <v>1</v>
      </c>
      <c r="U257" s="49" t="s">
        <v>765</v>
      </c>
    </row>
    <row r="258" s="3" customFormat="1" ht="100" customHeight="1" spans="1:21">
      <c r="A258" s="31">
        <v>37</v>
      </c>
      <c r="B258" s="34" t="s">
        <v>766</v>
      </c>
      <c r="C258" s="34" t="s">
        <v>767</v>
      </c>
      <c r="D258" s="31" t="s">
        <v>217</v>
      </c>
      <c r="E258" s="81" t="s">
        <v>125</v>
      </c>
      <c r="F258" s="81" t="s">
        <v>342</v>
      </c>
      <c r="G258" s="31" t="s">
        <v>70</v>
      </c>
      <c r="H258" s="81" t="s">
        <v>125</v>
      </c>
      <c r="I258" s="81" t="s">
        <v>125</v>
      </c>
      <c r="J258" s="42">
        <v>50</v>
      </c>
      <c r="K258" s="42">
        <v>50</v>
      </c>
      <c r="L258" s="40">
        <v>50</v>
      </c>
      <c r="M258" s="40"/>
      <c r="N258" s="40"/>
      <c r="O258" s="40"/>
      <c r="P258" s="40"/>
      <c r="Q258" s="40"/>
      <c r="R258" s="40"/>
      <c r="S258" s="49" t="s">
        <v>71</v>
      </c>
      <c r="T258" s="50">
        <v>1</v>
      </c>
      <c r="U258" s="49" t="s">
        <v>448</v>
      </c>
    </row>
    <row r="259" s="3" customFormat="1" ht="100" customHeight="1" spans="1:21">
      <c r="A259" s="31">
        <v>38</v>
      </c>
      <c r="B259" s="34" t="s">
        <v>768</v>
      </c>
      <c r="C259" s="34" t="s">
        <v>769</v>
      </c>
      <c r="D259" s="31" t="s">
        <v>217</v>
      </c>
      <c r="E259" s="37" t="s">
        <v>68</v>
      </c>
      <c r="F259" s="37" t="s">
        <v>721</v>
      </c>
      <c r="G259" s="31" t="s">
        <v>70</v>
      </c>
      <c r="H259" s="31" t="s">
        <v>68</v>
      </c>
      <c r="I259" s="31" t="s">
        <v>68</v>
      </c>
      <c r="J259" s="42">
        <v>50</v>
      </c>
      <c r="K259" s="42">
        <v>50</v>
      </c>
      <c r="L259" s="40">
        <v>50</v>
      </c>
      <c r="M259" s="40"/>
      <c r="N259" s="40"/>
      <c r="O259" s="40"/>
      <c r="P259" s="40"/>
      <c r="Q259" s="40"/>
      <c r="R259" s="40"/>
      <c r="S259" s="49" t="s">
        <v>71</v>
      </c>
      <c r="T259" s="50">
        <v>0.5</v>
      </c>
      <c r="U259" s="49"/>
    </row>
    <row r="260" s="3" customFormat="1" ht="100" customHeight="1" spans="1:21">
      <c r="A260" s="31">
        <v>39</v>
      </c>
      <c r="B260" s="34" t="s">
        <v>770</v>
      </c>
      <c r="C260" s="34" t="s">
        <v>771</v>
      </c>
      <c r="D260" s="31" t="s">
        <v>217</v>
      </c>
      <c r="E260" s="31" t="s">
        <v>116</v>
      </c>
      <c r="F260" s="31" t="s">
        <v>772</v>
      </c>
      <c r="G260" s="31" t="s">
        <v>70</v>
      </c>
      <c r="H260" s="31" t="s">
        <v>116</v>
      </c>
      <c r="I260" s="31" t="s">
        <v>116</v>
      </c>
      <c r="J260" s="42">
        <v>60</v>
      </c>
      <c r="K260" s="42">
        <v>60</v>
      </c>
      <c r="L260" s="40">
        <v>60</v>
      </c>
      <c r="M260" s="40"/>
      <c r="N260" s="40"/>
      <c r="O260" s="40"/>
      <c r="P260" s="40"/>
      <c r="Q260" s="40"/>
      <c r="R260" s="40"/>
      <c r="S260" s="49" t="s">
        <v>71</v>
      </c>
      <c r="T260" s="50">
        <v>1</v>
      </c>
      <c r="U260" s="49" t="s">
        <v>100</v>
      </c>
    </row>
    <row r="261" s="3" customFormat="1" ht="100" customHeight="1" spans="1:21">
      <c r="A261" s="31">
        <v>40</v>
      </c>
      <c r="B261" s="34" t="s">
        <v>773</v>
      </c>
      <c r="C261" s="34" t="s">
        <v>774</v>
      </c>
      <c r="D261" s="31" t="s">
        <v>217</v>
      </c>
      <c r="E261" s="31" t="s">
        <v>122</v>
      </c>
      <c r="F261" s="31" t="s">
        <v>361</v>
      </c>
      <c r="G261" s="31" t="s">
        <v>70</v>
      </c>
      <c r="H261" s="31" t="s">
        <v>122</v>
      </c>
      <c r="I261" s="31" t="s">
        <v>122</v>
      </c>
      <c r="J261" s="42">
        <v>30</v>
      </c>
      <c r="K261" s="42">
        <v>30</v>
      </c>
      <c r="L261" s="40">
        <v>30</v>
      </c>
      <c r="M261" s="40"/>
      <c r="N261" s="40"/>
      <c r="O261" s="40"/>
      <c r="P261" s="40"/>
      <c r="Q261" s="40"/>
      <c r="R261" s="40"/>
      <c r="S261" s="49" t="s">
        <v>71</v>
      </c>
      <c r="T261" s="50">
        <v>1</v>
      </c>
      <c r="U261" s="49" t="s">
        <v>72</v>
      </c>
    </row>
    <row r="262" s="3" customFormat="1" ht="100" customHeight="1" spans="1:21">
      <c r="A262" s="31">
        <v>41</v>
      </c>
      <c r="B262" s="34" t="s">
        <v>775</v>
      </c>
      <c r="C262" s="34" t="s">
        <v>776</v>
      </c>
      <c r="D262" s="31" t="s">
        <v>217</v>
      </c>
      <c r="E262" s="31" t="s">
        <v>87</v>
      </c>
      <c r="F262" s="31" t="s">
        <v>370</v>
      </c>
      <c r="G262" s="31" t="s">
        <v>70</v>
      </c>
      <c r="H262" s="31" t="s">
        <v>87</v>
      </c>
      <c r="I262" s="31" t="s">
        <v>87</v>
      </c>
      <c r="J262" s="42">
        <v>30</v>
      </c>
      <c r="K262" s="42">
        <v>30</v>
      </c>
      <c r="L262" s="40">
        <v>30</v>
      </c>
      <c r="M262" s="40"/>
      <c r="N262" s="40"/>
      <c r="O262" s="40"/>
      <c r="P262" s="40"/>
      <c r="Q262" s="40"/>
      <c r="R262" s="40"/>
      <c r="S262" s="49" t="s">
        <v>71</v>
      </c>
      <c r="T262" s="50">
        <v>1</v>
      </c>
      <c r="U262" s="49" t="s">
        <v>57</v>
      </c>
    </row>
    <row r="263" s="3" customFormat="1" ht="100" customHeight="1" spans="1:21">
      <c r="A263" s="31">
        <v>42</v>
      </c>
      <c r="B263" s="34" t="s">
        <v>777</v>
      </c>
      <c r="C263" s="34" t="s">
        <v>778</v>
      </c>
      <c r="D263" s="31" t="s">
        <v>217</v>
      </c>
      <c r="E263" s="31" t="s">
        <v>112</v>
      </c>
      <c r="F263" s="31" t="s">
        <v>146</v>
      </c>
      <c r="G263" s="31" t="s">
        <v>70</v>
      </c>
      <c r="H263" s="31" t="s">
        <v>112</v>
      </c>
      <c r="I263" s="31" t="s">
        <v>112</v>
      </c>
      <c r="J263" s="42">
        <v>80</v>
      </c>
      <c r="K263" s="42">
        <v>80</v>
      </c>
      <c r="L263" s="40"/>
      <c r="M263" s="40">
        <v>80</v>
      </c>
      <c r="N263" s="40"/>
      <c r="O263" s="40"/>
      <c r="P263" s="40"/>
      <c r="Q263" s="40"/>
      <c r="R263" s="40"/>
      <c r="S263" s="49" t="s">
        <v>71</v>
      </c>
      <c r="T263" s="50">
        <v>1</v>
      </c>
      <c r="U263" s="49" t="s">
        <v>64</v>
      </c>
    </row>
    <row r="264" s="3" customFormat="1" ht="100" customHeight="1" spans="1:21">
      <c r="A264" s="31">
        <v>43</v>
      </c>
      <c r="B264" s="34" t="s">
        <v>779</v>
      </c>
      <c r="C264" s="34" t="s">
        <v>780</v>
      </c>
      <c r="D264" s="31" t="s">
        <v>217</v>
      </c>
      <c r="E264" s="31" t="s">
        <v>98</v>
      </c>
      <c r="F264" s="31" t="s">
        <v>658</v>
      </c>
      <c r="G264" s="31" t="s">
        <v>70</v>
      </c>
      <c r="H264" s="31" t="s">
        <v>98</v>
      </c>
      <c r="I264" s="31" t="s">
        <v>98</v>
      </c>
      <c r="J264" s="42">
        <v>50</v>
      </c>
      <c r="K264" s="42">
        <v>50</v>
      </c>
      <c r="L264" s="40">
        <v>50</v>
      </c>
      <c r="M264" s="40"/>
      <c r="N264" s="40"/>
      <c r="O264" s="40"/>
      <c r="P264" s="40"/>
      <c r="Q264" s="40"/>
      <c r="R264" s="40"/>
      <c r="S264" s="49" t="s">
        <v>71</v>
      </c>
      <c r="T264" s="50">
        <v>1</v>
      </c>
      <c r="U264" s="49" t="s">
        <v>100</v>
      </c>
    </row>
    <row r="265" s="3" customFormat="1" ht="100" customHeight="1" spans="1:21">
      <c r="A265" s="31">
        <v>44</v>
      </c>
      <c r="B265" s="34" t="s">
        <v>781</v>
      </c>
      <c r="C265" s="34" t="s">
        <v>782</v>
      </c>
      <c r="D265" s="31" t="s">
        <v>217</v>
      </c>
      <c r="E265" s="31" t="s">
        <v>116</v>
      </c>
      <c r="F265" s="31" t="s">
        <v>560</v>
      </c>
      <c r="G265" s="31" t="s">
        <v>70</v>
      </c>
      <c r="H265" s="31" t="s">
        <v>116</v>
      </c>
      <c r="I265" s="31" t="s">
        <v>116</v>
      </c>
      <c r="J265" s="42">
        <v>50</v>
      </c>
      <c r="K265" s="42">
        <v>50</v>
      </c>
      <c r="L265" s="40">
        <v>50</v>
      </c>
      <c r="M265" s="40"/>
      <c r="N265" s="40"/>
      <c r="O265" s="40"/>
      <c r="P265" s="40"/>
      <c r="Q265" s="40"/>
      <c r="R265" s="40"/>
      <c r="S265" s="49" t="s">
        <v>71</v>
      </c>
      <c r="T265" s="50">
        <v>0.8</v>
      </c>
      <c r="U265" s="49"/>
    </row>
    <row r="266" s="16" customFormat="1" ht="100" customHeight="1" spans="1:21">
      <c r="A266" s="28" t="s">
        <v>41</v>
      </c>
      <c r="B266" s="25"/>
      <c r="C266" s="25">
        <v>4</v>
      </c>
      <c r="D266" s="76"/>
      <c r="E266" s="76"/>
      <c r="F266" s="76"/>
      <c r="G266" s="76"/>
      <c r="H266" s="76"/>
      <c r="I266" s="76"/>
      <c r="J266" s="45">
        <f>K266+P266+R266+Q266</f>
        <v>820</v>
      </c>
      <c r="K266" s="45">
        <f>SUM(L266:O266)</f>
        <v>820</v>
      </c>
      <c r="L266" s="45">
        <f t="shared" ref="L266:R266" si="22">SUM(L267:L270)</f>
        <v>425</v>
      </c>
      <c r="M266" s="45">
        <f t="shared" si="22"/>
        <v>100</v>
      </c>
      <c r="N266" s="45">
        <f t="shared" si="22"/>
        <v>185</v>
      </c>
      <c r="O266" s="45">
        <f t="shared" si="22"/>
        <v>110</v>
      </c>
      <c r="P266" s="45">
        <f t="shared" si="22"/>
        <v>0</v>
      </c>
      <c r="Q266" s="45">
        <f t="shared" si="22"/>
        <v>0</v>
      </c>
      <c r="R266" s="45">
        <f t="shared" si="22"/>
        <v>0</v>
      </c>
      <c r="S266" s="49"/>
      <c r="T266" s="50"/>
      <c r="U266" s="49"/>
    </row>
    <row r="267" s="3" customFormat="1" ht="100" customHeight="1" spans="1:21">
      <c r="A267" s="31">
        <v>1</v>
      </c>
      <c r="B267" s="34" t="s">
        <v>783</v>
      </c>
      <c r="C267" s="34" t="s">
        <v>784</v>
      </c>
      <c r="D267" s="31" t="s">
        <v>67</v>
      </c>
      <c r="E267" s="31" t="s">
        <v>137</v>
      </c>
      <c r="F267" s="31"/>
      <c r="G267" s="31" t="s">
        <v>378</v>
      </c>
      <c r="H267" s="31" t="s">
        <v>533</v>
      </c>
      <c r="I267" s="31" t="s">
        <v>378</v>
      </c>
      <c r="J267" s="42">
        <v>290</v>
      </c>
      <c r="K267" s="42">
        <v>290</v>
      </c>
      <c r="L267" s="40">
        <v>290</v>
      </c>
      <c r="M267" s="40"/>
      <c r="N267" s="40"/>
      <c r="O267" s="40"/>
      <c r="P267" s="40"/>
      <c r="Q267" s="40"/>
      <c r="R267" s="40"/>
      <c r="S267" s="49" t="s">
        <v>71</v>
      </c>
      <c r="T267" s="50">
        <v>1</v>
      </c>
      <c r="U267" s="49" t="s">
        <v>57</v>
      </c>
    </row>
    <row r="268" ht="100" customHeight="1" spans="1:21">
      <c r="A268" s="31">
        <v>2</v>
      </c>
      <c r="B268" s="34" t="s">
        <v>785</v>
      </c>
      <c r="C268" s="32" t="s">
        <v>786</v>
      </c>
      <c r="D268" s="81" t="s">
        <v>493</v>
      </c>
      <c r="E268" s="31" t="s">
        <v>18</v>
      </c>
      <c r="F268" s="31"/>
      <c r="G268" s="31" t="s">
        <v>378</v>
      </c>
      <c r="H268" s="31" t="s">
        <v>378</v>
      </c>
      <c r="I268" s="31" t="s">
        <v>378</v>
      </c>
      <c r="J268" s="42">
        <v>130</v>
      </c>
      <c r="K268" s="42">
        <v>130</v>
      </c>
      <c r="L268" s="40"/>
      <c r="M268" s="40"/>
      <c r="N268" s="40">
        <v>130</v>
      </c>
      <c r="O268" s="40"/>
      <c r="P268" s="42"/>
      <c r="Q268" s="40"/>
      <c r="R268" s="40"/>
      <c r="S268" s="49" t="s">
        <v>71</v>
      </c>
      <c r="T268" s="50">
        <v>1</v>
      </c>
      <c r="U268" s="49" t="s">
        <v>57</v>
      </c>
    </row>
    <row r="269" ht="100" customHeight="1" spans="1:21">
      <c r="A269" s="31">
        <v>3</v>
      </c>
      <c r="B269" s="56" t="s">
        <v>787</v>
      </c>
      <c r="C269" s="32" t="s">
        <v>788</v>
      </c>
      <c r="D269" s="81" t="s">
        <v>217</v>
      </c>
      <c r="E269" s="81" t="s">
        <v>112</v>
      </c>
      <c r="F269" s="81" t="s">
        <v>202</v>
      </c>
      <c r="G269" s="82" t="s">
        <v>378</v>
      </c>
      <c r="H269" s="82" t="s">
        <v>378</v>
      </c>
      <c r="I269" s="82" t="s">
        <v>378</v>
      </c>
      <c r="J269" s="42">
        <v>50</v>
      </c>
      <c r="K269" s="42">
        <v>50</v>
      </c>
      <c r="L269" s="40"/>
      <c r="M269" s="40">
        <v>50</v>
      </c>
      <c r="N269" s="40"/>
      <c r="O269" s="40"/>
      <c r="P269" s="40"/>
      <c r="Q269" s="40"/>
      <c r="R269" s="40"/>
      <c r="S269" s="49" t="s">
        <v>71</v>
      </c>
      <c r="T269" s="50">
        <v>0.95</v>
      </c>
      <c r="U269" s="49" t="s">
        <v>380</v>
      </c>
    </row>
    <row r="270" ht="100" customHeight="1" spans="1:21">
      <c r="A270" s="31">
        <v>4</v>
      </c>
      <c r="B270" s="34" t="s">
        <v>789</v>
      </c>
      <c r="C270" s="34" t="s">
        <v>790</v>
      </c>
      <c r="D270" s="31" t="s">
        <v>217</v>
      </c>
      <c r="E270" s="31" t="s">
        <v>18</v>
      </c>
      <c r="F270" s="31"/>
      <c r="G270" s="31" t="s">
        <v>378</v>
      </c>
      <c r="H270" s="31" t="s">
        <v>378</v>
      </c>
      <c r="I270" s="31" t="s">
        <v>378</v>
      </c>
      <c r="J270" s="42">
        <v>350</v>
      </c>
      <c r="K270" s="42">
        <v>350</v>
      </c>
      <c r="L270" s="40">
        <v>135</v>
      </c>
      <c r="M270" s="40">
        <v>50</v>
      </c>
      <c r="N270" s="40">
        <v>55</v>
      </c>
      <c r="O270" s="40">
        <v>110</v>
      </c>
      <c r="P270" s="40"/>
      <c r="Q270" s="40"/>
      <c r="R270" s="40"/>
      <c r="S270" s="49" t="s">
        <v>71</v>
      </c>
      <c r="T270" s="50">
        <v>0.934</v>
      </c>
      <c r="U270" s="49" t="s">
        <v>791</v>
      </c>
    </row>
  </sheetData>
  <autoFilter ref="A1:U270">
    <extLst/>
  </autoFilter>
  <mergeCells count="43">
    <mergeCell ref="A1:U1"/>
    <mergeCell ref="E2:F2"/>
    <mergeCell ref="J2:R2"/>
    <mergeCell ref="S2:U2"/>
    <mergeCell ref="K3:O3"/>
    <mergeCell ref="S3:T3"/>
    <mergeCell ref="A5:B5"/>
    <mergeCell ref="A6:B6"/>
    <mergeCell ref="A7:B7"/>
    <mergeCell ref="A8:B8"/>
    <mergeCell ref="A27:B27"/>
    <mergeCell ref="A47:B47"/>
    <mergeCell ref="A57:B57"/>
    <mergeCell ref="A67:B67"/>
    <mergeCell ref="A70:B70"/>
    <mergeCell ref="A79:B79"/>
    <mergeCell ref="A89:B89"/>
    <mergeCell ref="A101:B101"/>
    <mergeCell ref="A108:B108"/>
    <mergeCell ref="A121:B121"/>
    <mergeCell ref="A145:B145"/>
    <mergeCell ref="A154:B154"/>
    <mergeCell ref="A162:B162"/>
    <mergeCell ref="A166:B166"/>
    <mergeCell ref="A180:B180"/>
    <mergeCell ref="A181:B181"/>
    <mergeCell ref="A194:B194"/>
    <mergeCell ref="A214:B214"/>
    <mergeCell ref="A221:B221"/>
    <mergeCell ref="A266:B266"/>
    <mergeCell ref="A2:A4"/>
    <mergeCell ref="B2:B4"/>
    <mergeCell ref="C2:C4"/>
    <mergeCell ref="D2:D4"/>
    <mergeCell ref="E3:E4"/>
    <mergeCell ref="F3:F4"/>
    <mergeCell ref="G2:G4"/>
    <mergeCell ref="H2:H4"/>
    <mergeCell ref="I2:I4"/>
    <mergeCell ref="J3:J4"/>
    <mergeCell ref="P3:P4"/>
    <mergeCell ref="Q3:Q4"/>
    <mergeCell ref="R3:R4"/>
  </mergeCells>
  <conditionalFormatting sqref="H62:I62">
    <cfRule type="cellIs" priority="30" stopIfTrue="1" operator="greaterThan">
      <formula>400000</formula>
    </cfRule>
  </conditionalFormatting>
  <conditionalFormatting sqref="H63:I63">
    <cfRule type="cellIs" priority="29" stopIfTrue="1" operator="greaterThan">
      <formula>400000</formula>
    </cfRule>
  </conditionalFormatting>
  <conditionalFormatting sqref="H64:I64">
    <cfRule type="cellIs" priority="28" stopIfTrue="1" operator="greaterThan">
      <formula>400000</formula>
    </cfRule>
  </conditionalFormatting>
  <conditionalFormatting sqref="H95">
    <cfRule type="cellIs" priority="24" stopIfTrue="1" operator="greaterThan">
      <formula>400000</formula>
    </cfRule>
  </conditionalFormatting>
  <dataValidations count="1">
    <dataValidation type="list" allowBlank="1" showInputMessage="1" showErrorMessage="1" sqref="C65">
      <formula1>"新建,改扩建"</formula1>
    </dataValidation>
  </dataValidations>
  <pageMargins left="0.196527777777778" right="0.196527777777778" top="0.432638888888889" bottom="0.354166666666667" header="0.5" footer="0.314583333333333"/>
  <pageSetup paperSize="9" scale="4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</dc:creator>
  <cp:lastModifiedBy>WPS_1665049230</cp:lastModifiedBy>
  <dcterms:created xsi:type="dcterms:W3CDTF">2022-06-15T00:40:00Z</dcterms:created>
  <dcterms:modified xsi:type="dcterms:W3CDTF">2023-05-04T02:45:27Z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BE4D0E919F36496893E7A949F4842EAB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