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明细表" sheetId="2" r:id="rId1"/>
    <sheet name="汇总表" sheetId="3" r:id="rId2"/>
  </sheets>
  <definedNames>
    <definedName name="_xlnm._FilterDatabase" localSheetId="0" hidden="1">明细表!$A$4:$Y$30</definedName>
    <definedName name="_xlnm._FilterDatabase" localSheetId="1" hidden="1">汇总表!$A$1:$N$25</definedName>
    <definedName name="_xlnm.Print_Titles" localSheetId="0">明细表!$1:$4</definedName>
    <definedName name="_xlnm.Print_Titles" localSheetId="1">汇总表!$1:$4</definedName>
  </definedNames>
  <calcPr calcId="144525"/>
</workbook>
</file>

<file path=xl/sharedStrings.xml><?xml version="1.0" encoding="utf-8"?>
<sst xmlns="http://schemas.openxmlformats.org/spreadsheetml/2006/main" count="271" uniqueCount="147">
  <si>
    <r>
      <rPr>
        <b/>
        <sz val="18"/>
        <rFont val="方正小标宋_GBK"/>
        <charset val="134"/>
      </rPr>
      <t>岚皋县水利局</t>
    </r>
    <r>
      <rPr>
        <b/>
        <sz val="18"/>
        <rFont val="Times New Roman"/>
        <charset val="134"/>
      </rPr>
      <t>2022</t>
    </r>
    <r>
      <rPr>
        <b/>
        <sz val="18"/>
        <rFont val="宋体"/>
        <charset val="134"/>
      </rPr>
      <t>年第一批财政衔接资金计划表</t>
    </r>
  </si>
  <si>
    <t>项目类型</t>
  </si>
  <si>
    <t>项目名称
（自定义名称）</t>
  </si>
  <si>
    <t>项目摘要
（建设内容及规模）</t>
  </si>
  <si>
    <t>建设工期</t>
  </si>
  <si>
    <t>项目实施地点</t>
  </si>
  <si>
    <t>主管单位</t>
  </si>
  <si>
    <t>实施单位</t>
  </si>
  <si>
    <t>项目预算总投资（万元）</t>
  </si>
  <si>
    <t>受益农户信息</t>
  </si>
  <si>
    <t>带农联农机制</t>
  </si>
  <si>
    <t>绩效目标</t>
  </si>
  <si>
    <t>备注</t>
  </si>
  <si>
    <t>镇/办</t>
  </si>
  <si>
    <t>村/社区</t>
  </si>
  <si>
    <t>合计</t>
  </si>
  <si>
    <t>其中：财政衔接资金</t>
  </si>
  <si>
    <t>涉农整
合资金</t>
  </si>
  <si>
    <t>其他部
门资金</t>
  </si>
  <si>
    <t>自筹</t>
  </si>
  <si>
    <t>户数(户)</t>
  </si>
  <si>
    <t>人数（人）</t>
  </si>
  <si>
    <t>其中：脱贫户</t>
  </si>
  <si>
    <t>小计</t>
  </si>
  <si>
    <t>中央</t>
  </si>
  <si>
    <t>省级</t>
  </si>
  <si>
    <t>市级</t>
  </si>
  <si>
    <t>县级</t>
  </si>
  <si>
    <t>合 计</t>
  </si>
  <si>
    <t>产业基础配套设施类</t>
  </si>
  <si>
    <t>2022年佐龙镇乱石沟村茶叶园区节水灌溉项目</t>
  </si>
  <si>
    <t>新建蓄水池3座、灌溉管网2.6千米。</t>
  </si>
  <si>
    <t>6个月</t>
  </si>
  <si>
    <t>佐龙镇</t>
  </si>
  <si>
    <t>乱石沟村</t>
  </si>
  <si>
    <t>水利局</t>
  </si>
  <si>
    <t>劳务用工，订单收购，带动户均增收1000元</t>
  </si>
  <si>
    <t>订单收购、务工增收、土地林地流转。</t>
  </si>
  <si>
    <t>2022年佐龙镇远景村猕猴桃园区节水灌溉项目</t>
  </si>
  <si>
    <t>新建蓄水池1座、灌溉管网2千米，堤防500米。</t>
  </si>
  <si>
    <t>远景村</t>
  </si>
  <si>
    <t>劳务用工，订单收购，带动户均增收1200元</t>
  </si>
  <si>
    <t>2022年蔺河镇棋盘村珠芽魔芋、蒋家关村茶叶园区节水灌溉项目</t>
  </si>
  <si>
    <t>新建滴管设施一套，灌溉株芽魔芋50亩；新建微喷灌设施一套，灌溉黄金茶200亩。</t>
  </si>
  <si>
    <t>蔺河镇</t>
  </si>
  <si>
    <t>蒋家关村
棋盘村</t>
  </si>
  <si>
    <t>2022年城关镇茅坪村产业园区节水灌溉项目</t>
  </si>
  <si>
    <t>微喷灌，200亩黄桃园区、100亩樱桃园区灌溉，修建过滤池、水坝1处，建高蓄水池1座，管道2km。</t>
  </si>
  <si>
    <t>10个月</t>
  </si>
  <si>
    <t>城关镇</t>
  </si>
  <si>
    <t>茅坪村</t>
  </si>
  <si>
    <t>劳务用工，订单收购，带动户均增收800元</t>
  </si>
  <si>
    <t>2022年大道河镇淳风村茶叶园区节水灌溉项目</t>
  </si>
  <si>
    <t>依托淳风村集体经济股份合作社安装灌溉设备，购置安装水肥一体化设备设施、新建供水管道6KM，新建蓄水池1个，安装微喷灌300亩。</t>
  </si>
  <si>
    <t>大道河镇</t>
  </si>
  <si>
    <t>淳风村</t>
  </si>
  <si>
    <t>2022年官元镇吉安社区猕猴桃园区水肥一体化项目</t>
  </si>
  <si>
    <t>新建吉安社区猕猴桃园区灌溉工程一处，建取水口一口、10立方米过滤池一口、30立方米蓄水池一口、100立方米蓄水池，型号50供水管1800米，配套4000米供水管网及园区水肥一体配套设施</t>
  </si>
  <si>
    <t>官元镇</t>
  </si>
  <si>
    <t>吉安
社区</t>
  </si>
  <si>
    <t>2022年岚皋县众达农旅综合体水肥一体化项目</t>
  </si>
  <si>
    <t>实施水肥一体化果蔬灌溉200亩、水肥设备一套；排水渠道4000米。</t>
  </si>
  <si>
    <t>年带动62户土地流转20万元，劳务用工30人，人均增收10000元。</t>
  </si>
  <si>
    <t>土地流转、劳务用工。</t>
  </si>
  <si>
    <t>安全饮水巩固提升</t>
  </si>
  <si>
    <t>2022年蔺河镇集镇供水巩固提升建设项目</t>
  </si>
  <si>
    <t>新建取水口1处，慢滤池1座，管网4500米。</t>
  </si>
  <si>
    <t>8个月</t>
  </si>
  <si>
    <t>茶园村</t>
  </si>
  <si>
    <t>可改善农村生产生活条件，解决人畜饮水问题，保障饮水安全。</t>
  </si>
  <si>
    <t>基础设施直接受益、产业发展扶持、劳动务工</t>
  </si>
  <si>
    <t>2022年滔河镇集镇水厂备用水源建设项目</t>
  </si>
  <si>
    <t>加固维修拦水坝1处，维修过滤池1座，铺设应急备用管道4000米。</t>
  </si>
  <si>
    <t>3个月</t>
  </si>
  <si>
    <t>滔河镇</t>
  </si>
  <si>
    <t>柏坪村</t>
  </si>
  <si>
    <t>2022年官元镇集镇供水提升建设项目</t>
  </si>
  <si>
    <t>改造提升集镇及移民搬迁安置小区供水工程，实施水源地安全防护、更新水质消毒净化处理设备、新建10立方米过滤池一口，50立方米蓄水池一口，改造供水管网5000米</t>
  </si>
  <si>
    <t>吉安社区</t>
  </si>
  <si>
    <t>2022年石门镇集镇供水水源建设项目</t>
  </si>
  <si>
    <t>新建取水口、过滤池、水厂（包括蓄水池、设备厂房、净水构筑物、消毒设备等）、减压池、管道2.2千米</t>
  </si>
  <si>
    <t>石门镇</t>
  </si>
  <si>
    <t>双丰村</t>
  </si>
  <si>
    <t>2022年南宫山集镇供水改扩建工程项目</t>
  </si>
  <si>
    <t>新建净配水厂1座（新建45m3/h斜管反应沉淀池1座，45m3/h重力无阀滤池1座），新建厂区挡护工程及水厂　安防水质监测设备，入户水表改造等。</t>
  </si>
  <si>
    <t>南宫山镇</t>
  </si>
  <si>
    <t>红日社区</t>
  </si>
  <si>
    <t>2022年南宫山镇溢河集镇供水管网改造建设项目</t>
  </si>
  <si>
    <t>改造溢河集镇老化配水管网2200米，蓄水池、闸阀井、入户水表改造等。</t>
  </si>
  <si>
    <t>溢河村</t>
  </si>
  <si>
    <t>2022年城关镇罗景坪社区（水围城）饮水提升建设项目</t>
  </si>
  <si>
    <t>新建输配水管道5000米（管道110型号需要沿龙爪子北环线至水围城开挖、安装、回填）、蓄水池一个</t>
  </si>
  <si>
    <t>罗景坪社区</t>
  </si>
  <si>
    <t>2022年城关镇水田村安全饮水提升建设项目</t>
  </si>
  <si>
    <t>水田村老虎坪新建取水口1处、过滤池1座、蓄水池1座、输配水管道3000米</t>
  </si>
  <si>
    <t>水田村</t>
  </si>
  <si>
    <t>2022年城关镇六口村安全饮水提升建设项目</t>
  </si>
  <si>
    <t>五、六、七组新建蓄水池1座，敷设输配水管道1000米</t>
  </si>
  <si>
    <t>六口村</t>
  </si>
  <si>
    <t>2022年城关镇联春村安全饮水提升建设项目</t>
  </si>
  <si>
    <t>联春村九组新建取水口、过滤池、蓄水池、输配水管道3500米；白岩取水口修复、输配水管道3000米；</t>
  </si>
  <si>
    <t>联春村</t>
  </si>
  <si>
    <t>2022年孟石岭镇草坪村一组安全饮水提升建设项目</t>
  </si>
  <si>
    <t>新建取水口1处，新建过滤池蓄水池20立方米，铺设PE40管道2000米。</t>
  </si>
  <si>
    <t>孟石岭镇</t>
  </si>
  <si>
    <t>草坪村</t>
  </si>
  <si>
    <t>河堤及其它</t>
  </si>
  <si>
    <t>2022年佐龙镇佐龙村水毁河堤修复工程</t>
  </si>
  <si>
    <t>新修河堤180米，挡护70米，1200方，安装护栏180米。</t>
  </si>
  <si>
    <t>2个月</t>
  </si>
  <si>
    <t>佐龙村</t>
  </si>
  <si>
    <t>改善生产生活条件，保障沿河两岸村民房屋、耕地以及生命财产安全。</t>
  </si>
  <si>
    <t>2022年民主镇白家坡水毁河堤修复工程</t>
  </si>
  <si>
    <t>集镇河堤修复180米</t>
  </si>
  <si>
    <t>民主镇</t>
  </si>
  <si>
    <t>农田社区</t>
  </si>
  <si>
    <t>2022年城关镇联春村一口印千人安置点堤防工程项目</t>
  </si>
  <si>
    <t>联春村千人安置点新建河堤80米</t>
  </si>
  <si>
    <t>2022年四季镇杨家院子水毁河堤工程项目</t>
  </si>
  <si>
    <t>修复杨家院子月坝桥至麻柳树湾河堤2000米，新建生态拦水坝3处。</t>
  </si>
  <si>
    <t>四季镇</t>
  </si>
  <si>
    <t>天坪村</t>
  </si>
  <si>
    <t>岚皋县2022年第一批财政衔接资金计划汇总表</t>
  </si>
  <si>
    <t>项目个数</t>
  </si>
  <si>
    <t>涉农整合资金</t>
  </si>
  <si>
    <t>其他部门资金</t>
  </si>
  <si>
    <r>
      <rPr>
        <sz val="14"/>
        <color theme="1"/>
        <rFont val="宋体"/>
        <charset val="134"/>
      </rPr>
      <t>户数</t>
    </r>
    <r>
      <rPr>
        <sz val="14"/>
        <color theme="1"/>
        <rFont val="Times New Roman"/>
        <charset val="134"/>
      </rPr>
      <t>(</t>
    </r>
    <r>
      <rPr>
        <sz val="14"/>
        <color theme="1"/>
        <rFont val="宋体"/>
        <charset val="134"/>
      </rPr>
      <t>户</t>
    </r>
    <r>
      <rPr>
        <sz val="14"/>
        <color theme="1"/>
        <rFont val="Times New Roman"/>
        <charset val="134"/>
      </rPr>
      <t>)</t>
    </r>
  </si>
  <si>
    <t>一、农业生产发展项目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</si>
  <si>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、产业扶持发展</t>
    </r>
  </si>
  <si>
    <t>魔芋产业</t>
  </si>
  <si>
    <t>茶叶产业</t>
  </si>
  <si>
    <t>猕猴桃产业</t>
  </si>
  <si>
    <t>畜牧产业</t>
  </si>
  <si>
    <t>渔业产业</t>
  </si>
  <si>
    <t>富硒粮油</t>
  </si>
  <si>
    <t>富硒蔬菜</t>
  </si>
  <si>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、产业基础配套设施</t>
    </r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</si>
  <si>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、其他</t>
    </r>
  </si>
  <si>
    <t>二、就业创业</t>
  </si>
  <si>
    <t>三、易地扶贫搬迁后续扶持</t>
  </si>
  <si>
    <t>四、基础设施建设项目</t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</si>
  <si>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、通村、组路道路硬化及护栏</t>
    </r>
  </si>
  <si>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、安全饮水巩固提升</t>
    </r>
  </si>
  <si>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、河堤及其它</t>
    </r>
  </si>
  <si>
    <t>五、人居环境整治项目</t>
  </si>
  <si>
    <t>六、其他项目</t>
  </si>
  <si>
    <t>雨露计划补助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</si>
</sst>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00_ "/>
  </numFmts>
  <fonts count="4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20"/>
      <name val="Times New Roman"/>
      <charset val="134"/>
    </font>
    <font>
      <sz val="11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28"/>
      <color theme="1"/>
      <name val="方正小标宋_GBK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name val="方正小标宋_GBK"/>
      <charset val="134"/>
    </font>
    <font>
      <b/>
      <sz val="18"/>
      <name val="Times New Roman"/>
      <charset val="134"/>
    </font>
    <font>
      <sz val="10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134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6" applyNumberFormat="0" applyAlignment="0" applyProtection="0">
      <alignment vertical="center"/>
    </xf>
    <xf numFmtId="0" fontId="28" fillId="4" borderId="17" applyNumberFormat="0" applyAlignment="0" applyProtection="0">
      <alignment vertical="center"/>
    </xf>
    <xf numFmtId="0" fontId="29" fillId="4" borderId="16" applyNumberFormat="0" applyAlignment="0" applyProtection="0">
      <alignment vertical="center"/>
    </xf>
    <xf numFmtId="0" fontId="30" fillId="5" borderId="18" applyNumberFormat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8" fillId="0" borderId="0"/>
    <xf numFmtId="0" fontId="39" fillId="0" borderId="0"/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76" fontId="12" fillId="0" borderId="8" xfId="0" applyNumberFormat="1" applyFont="1" applyBorder="1" applyAlignment="1">
      <alignment horizontal="center" vertical="center" wrapText="1"/>
    </xf>
    <xf numFmtId="176" fontId="13" fillId="0" borderId="8" xfId="0" applyNumberFormat="1" applyFont="1" applyBorder="1" applyAlignment="1">
      <alignment horizontal="center" vertical="center" wrapText="1"/>
    </xf>
    <xf numFmtId="176" fontId="13" fillId="0" borderId="8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7" fontId="6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177" fontId="13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78" fontId="4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justify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78" fontId="17" fillId="0" borderId="0" xfId="0" applyNumberFormat="1" applyFont="1" applyAlignment="1">
      <alignment horizontal="center" vertical="center" wrapText="1"/>
    </xf>
    <xf numFmtId="178" fontId="15" fillId="0" borderId="2" xfId="0" applyNumberFormat="1" applyFont="1" applyBorder="1" applyAlignment="1">
      <alignment horizontal="center" vertical="center" wrapText="1"/>
    </xf>
    <xf numFmtId="178" fontId="15" fillId="0" borderId="3" xfId="0" applyNumberFormat="1" applyFont="1" applyBorder="1" applyAlignment="1">
      <alignment horizontal="center" vertical="center" wrapText="1"/>
    </xf>
    <xf numFmtId="178" fontId="15" fillId="0" borderId="1" xfId="0" applyNumberFormat="1" applyFont="1" applyBorder="1" applyAlignment="1">
      <alignment horizontal="center" vertical="center" wrapText="1"/>
    </xf>
    <xf numFmtId="178" fontId="15" fillId="0" borderId="9" xfId="0" applyNumberFormat="1" applyFont="1" applyBorder="1" applyAlignment="1">
      <alignment horizontal="center" vertical="center" wrapText="1"/>
    </xf>
    <xf numFmtId="178" fontId="15" fillId="0" borderId="7" xfId="0" applyNumberFormat="1" applyFont="1" applyBorder="1" applyAlignment="1">
      <alignment horizontal="center" vertical="center" wrapText="1"/>
    </xf>
    <xf numFmtId="178" fontId="15" fillId="0" borderId="8" xfId="0" applyNumberFormat="1" applyFont="1" applyBorder="1" applyAlignment="1">
      <alignment horizontal="center" vertical="center" wrapText="1"/>
    </xf>
    <xf numFmtId="176" fontId="15" fillId="0" borderId="7" xfId="0" applyNumberFormat="1" applyFont="1" applyBorder="1" applyAlignment="1">
      <alignment horizontal="center" vertical="center" wrapText="1"/>
    </xf>
    <xf numFmtId="176" fontId="15" fillId="0" borderId="8" xfId="0" applyNumberFormat="1" applyFont="1" applyBorder="1" applyAlignment="1">
      <alignment horizontal="center" vertical="center" wrapText="1"/>
    </xf>
    <xf numFmtId="178" fontId="14" fillId="0" borderId="8" xfId="0" applyNumberFormat="1" applyFont="1" applyBorder="1" applyAlignment="1">
      <alignment horizontal="center" vertical="center" wrapText="1"/>
    </xf>
    <xf numFmtId="178" fontId="14" fillId="0" borderId="8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77" fontId="15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8" xfId="5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 2 2" xfId="49"/>
    <cellStyle name="常规_Sheet1" xfId="50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0"/>
  <sheetViews>
    <sheetView showZeros="0" tabSelected="1" zoomScale="90" zoomScaleNormal="90" topLeftCell="B1" workbookViewId="0">
      <pane ySplit="4" topLeftCell="A5" activePane="bottomLeft" state="frozen"/>
      <selection/>
      <selection pane="bottomLeft" activeCell="Y24" sqref="Y24"/>
    </sheetView>
  </sheetViews>
  <sheetFormatPr defaultColWidth="9" defaultRowHeight="39" customHeight="1"/>
  <cols>
    <col min="1" max="1" width="8.325" style="45" customWidth="1"/>
    <col min="2" max="2" width="21.75" style="46" customWidth="1"/>
    <col min="3" max="3" width="56.2416666666667" style="46" customWidth="1"/>
    <col min="4" max="4" width="6.90833333333333" style="45" customWidth="1"/>
    <col min="5" max="5" width="8.25" style="45" customWidth="1"/>
    <col min="6" max="6" width="8.75" style="45" customWidth="1"/>
    <col min="7" max="8" width="7.625" style="45" customWidth="1"/>
    <col min="9" max="11" width="9.375" style="47" customWidth="1"/>
    <col min="12" max="12" width="9.25" style="47" customWidth="1"/>
    <col min="13" max="15" width="6.375" style="47" customWidth="1"/>
    <col min="16" max="16" width="7.63333333333333" style="47" customWidth="1"/>
    <col min="17" max="18" width="6.31666666666667" style="45" customWidth="1"/>
    <col min="19" max="19" width="8.23333333333333" style="45" customWidth="1"/>
    <col min="20" max="21" width="6.31666666666667" style="45" customWidth="1"/>
    <col min="22" max="22" width="20.4333333333333" style="46" customWidth="1"/>
    <col min="23" max="23" width="15.1416666666667" style="46" customWidth="1"/>
    <col min="24" max="24" width="1.89166666666667" style="46" hidden="1" customWidth="1"/>
    <col min="25" max="16384" width="9" style="46"/>
  </cols>
  <sheetData>
    <row r="1" customHeight="1" spans="1:24">
      <c r="A1" s="48" t="s">
        <v>0</v>
      </c>
      <c r="B1" s="49"/>
      <c r="C1" s="49"/>
      <c r="D1" s="49"/>
      <c r="E1" s="49"/>
      <c r="F1" s="49"/>
      <c r="G1" s="49"/>
      <c r="H1" s="49"/>
      <c r="I1" s="68"/>
      <c r="J1" s="68"/>
      <c r="K1" s="68"/>
      <c r="L1" s="68"/>
      <c r="M1" s="68"/>
      <c r="N1" s="68"/>
      <c r="O1" s="68"/>
      <c r="P1" s="68"/>
      <c r="Q1" s="49"/>
      <c r="R1" s="49"/>
      <c r="S1" s="49"/>
      <c r="T1" s="49"/>
      <c r="U1" s="49"/>
      <c r="V1" s="49"/>
      <c r="W1" s="49"/>
      <c r="X1" s="49"/>
    </row>
    <row r="2" s="42" customFormat="1" customHeight="1" spans="1:24">
      <c r="A2" s="50" t="s">
        <v>1</v>
      </c>
      <c r="B2" s="50" t="s">
        <v>2</v>
      </c>
      <c r="C2" s="50" t="s">
        <v>3</v>
      </c>
      <c r="D2" s="50" t="s">
        <v>4</v>
      </c>
      <c r="E2" s="51" t="s">
        <v>5</v>
      </c>
      <c r="F2" s="52"/>
      <c r="G2" s="50" t="s">
        <v>6</v>
      </c>
      <c r="H2" s="50" t="s">
        <v>7</v>
      </c>
      <c r="I2" s="69" t="s">
        <v>8</v>
      </c>
      <c r="J2" s="70"/>
      <c r="K2" s="70"/>
      <c r="L2" s="70"/>
      <c r="M2" s="70"/>
      <c r="N2" s="70"/>
      <c r="O2" s="70"/>
      <c r="P2" s="70"/>
      <c r="Q2" s="52"/>
      <c r="R2" s="51" t="s">
        <v>9</v>
      </c>
      <c r="S2" s="79"/>
      <c r="T2" s="79"/>
      <c r="U2" s="52"/>
      <c r="V2" s="50" t="s">
        <v>10</v>
      </c>
      <c r="W2" s="50" t="s">
        <v>11</v>
      </c>
      <c r="X2" s="57" t="s">
        <v>12</v>
      </c>
    </row>
    <row r="3" s="42" customFormat="1" customHeight="1" spans="1:24">
      <c r="A3" s="53"/>
      <c r="B3" s="53"/>
      <c r="C3" s="53"/>
      <c r="D3" s="53"/>
      <c r="E3" s="50" t="s">
        <v>13</v>
      </c>
      <c r="F3" s="50" t="s">
        <v>14</v>
      </c>
      <c r="G3" s="53"/>
      <c r="H3" s="53"/>
      <c r="I3" s="71" t="s">
        <v>15</v>
      </c>
      <c r="J3" s="69" t="s">
        <v>16</v>
      </c>
      <c r="K3" s="70"/>
      <c r="L3" s="70"/>
      <c r="M3" s="70"/>
      <c r="N3" s="72"/>
      <c r="O3" s="71" t="s">
        <v>17</v>
      </c>
      <c r="P3" s="71" t="s">
        <v>18</v>
      </c>
      <c r="Q3" s="50" t="s">
        <v>19</v>
      </c>
      <c r="R3" s="50" t="s">
        <v>20</v>
      </c>
      <c r="S3" s="50" t="s">
        <v>21</v>
      </c>
      <c r="T3" s="51" t="s">
        <v>22</v>
      </c>
      <c r="U3" s="52"/>
      <c r="V3" s="53"/>
      <c r="W3" s="53"/>
      <c r="X3" s="57"/>
    </row>
    <row r="4" s="42" customFormat="1" customHeight="1" spans="1:24">
      <c r="A4" s="54"/>
      <c r="B4" s="54"/>
      <c r="C4" s="54"/>
      <c r="D4" s="54"/>
      <c r="E4" s="54"/>
      <c r="F4" s="54"/>
      <c r="G4" s="54"/>
      <c r="H4" s="54"/>
      <c r="I4" s="73"/>
      <c r="J4" s="74" t="s">
        <v>23</v>
      </c>
      <c r="K4" s="74" t="s">
        <v>24</v>
      </c>
      <c r="L4" s="74" t="s">
        <v>25</v>
      </c>
      <c r="M4" s="74" t="s">
        <v>26</v>
      </c>
      <c r="N4" s="74" t="s">
        <v>27</v>
      </c>
      <c r="O4" s="73"/>
      <c r="P4" s="73"/>
      <c r="Q4" s="54"/>
      <c r="R4" s="54"/>
      <c r="S4" s="54"/>
      <c r="T4" s="57" t="s">
        <v>20</v>
      </c>
      <c r="U4" s="57" t="s">
        <v>21</v>
      </c>
      <c r="V4" s="54"/>
      <c r="W4" s="54"/>
      <c r="X4" s="57"/>
    </row>
    <row r="5" s="43" customFormat="1" customHeight="1" spans="1:24">
      <c r="A5" s="55"/>
      <c r="B5" s="56" t="s">
        <v>28</v>
      </c>
      <c r="C5" s="54"/>
      <c r="D5" s="54"/>
      <c r="E5" s="54"/>
      <c r="F5" s="54"/>
      <c r="G5" s="54"/>
      <c r="H5" s="54"/>
      <c r="I5" s="75">
        <f>I6+I14+I26</f>
        <v>2512</v>
      </c>
      <c r="J5" s="75">
        <f t="shared" ref="J5:U5" si="0">J6+J14+J26</f>
        <v>2312</v>
      </c>
      <c r="K5" s="75">
        <f t="shared" si="0"/>
        <v>1572</v>
      </c>
      <c r="L5" s="75">
        <f t="shared" si="0"/>
        <v>740</v>
      </c>
      <c r="M5" s="75">
        <f t="shared" si="0"/>
        <v>0</v>
      </c>
      <c r="N5" s="75">
        <f t="shared" si="0"/>
        <v>0</v>
      </c>
      <c r="O5" s="75">
        <f t="shared" si="0"/>
        <v>0</v>
      </c>
      <c r="P5" s="75">
        <f t="shared" si="0"/>
        <v>200</v>
      </c>
      <c r="Q5" s="75">
        <f t="shared" si="0"/>
        <v>0</v>
      </c>
      <c r="R5" s="80">
        <f t="shared" si="0"/>
        <v>4681</v>
      </c>
      <c r="S5" s="80">
        <f t="shared" si="0"/>
        <v>14554</v>
      </c>
      <c r="T5" s="80">
        <f t="shared" si="0"/>
        <v>2290</v>
      </c>
      <c r="U5" s="80">
        <f t="shared" si="0"/>
        <v>7553</v>
      </c>
      <c r="V5" s="54"/>
      <c r="W5" s="54"/>
      <c r="X5" s="57"/>
    </row>
    <row r="6" s="44" customFormat="1" customHeight="1" spans="1:24">
      <c r="A6" s="51" t="s">
        <v>29</v>
      </c>
      <c r="B6" s="52"/>
      <c r="C6" s="57"/>
      <c r="D6" s="57"/>
      <c r="E6" s="57"/>
      <c r="F6" s="57"/>
      <c r="G6" s="57"/>
      <c r="H6" s="57"/>
      <c r="I6" s="76">
        <f>SUM(I7:I13)</f>
        <v>766</v>
      </c>
      <c r="J6" s="76">
        <f t="shared" ref="J6:U6" si="1">SUM(J7:J13)</f>
        <v>766</v>
      </c>
      <c r="K6" s="76">
        <f t="shared" si="1"/>
        <v>150</v>
      </c>
      <c r="L6" s="76">
        <f t="shared" si="1"/>
        <v>616</v>
      </c>
      <c r="M6" s="76">
        <f t="shared" si="1"/>
        <v>0</v>
      </c>
      <c r="N6" s="76">
        <f t="shared" si="1"/>
        <v>0</v>
      </c>
      <c r="O6" s="76">
        <f t="shared" si="1"/>
        <v>0</v>
      </c>
      <c r="P6" s="76">
        <f t="shared" si="1"/>
        <v>0</v>
      </c>
      <c r="Q6" s="76">
        <f t="shared" si="1"/>
        <v>0</v>
      </c>
      <c r="R6" s="57">
        <f t="shared" si="1"/>
        <v>542</v>
      </c>
      <c r="S6" s="57">
        <f t="shared" si="1"/>
        <v>1507</v>
      </c>
      <c r="T6" s="57">
        <f t="shared" si="1"/>
        <v>291</v>
      </c>
      <c r="U6" s="57">
        <f t="shared" si="1"/>
        <v>996</v>
      </c>
      <c r="V6" s="81"/>
      <c r="W6" s="81"/>
      <c r="X6" s="81"/>
    </row>
    <row r="7" s="42" customFormat="1" customHeight="1" spans="1:24">
      <c r="A7" s="58">
        <v>1</v>
      </c>
      <c r="B7" s="59" t="s">
        <v>30</v>
      </c>
      <c r="C7" s="59" t="s">
        <v>31</v>
      </c>
      <c r="D7" s="60" t="s">
        <v>32</v>
      </c>
      <c r="E7" s="60" t="s">
        <v>33</v>
      </c>
      <c r="F7" s="60" t="s">
        <v>34</v>
      </c>
      <c r="G7" s="60" t="s">
        <v>35</v>
      </c>
      <c r="H7" s="60" t="s">
        <v>35</v>
      </c>
      <c r="I7" s="77">
        <f>J7+O7+P7+Q7</f>
        <v>95</v>
      </c>
      <c r="J7" s="77">
        <f>K7+L7+M7+N7</f>
        <v>95</v>
      </c>
      <c r="K7" s="77"/>
      <c r="L7" s="78">
        <v>95</v>
      </c>
      <c r="M7" s="77"/>
      <c r="N7" s="77"/>
      <c r="O7" s="77"/>
      <c r="P7" s="77"/>
      <c r="Q7" s="58"/>
      <c r="R7" s="60">
        <v>86</v>
      </c>
      <c r="S7" s="60">
        <v>263</v>
      </c>
      <c r="T7" s="60">
        <v>45</v>
      </c>
      <c r="U7" s="60">
        <v>168</v>
      </c>
      <c r="V7" s="82" t="s">
        <v>36</v>
      </c>
      <c r="W7" s="83" t="s">
        <v>37</v>
      </c>
      <c r="X7" s="84"/>
    </row>
    <row r="8" s="42" customFormat="1" customHeight="1" spans="1:24">
      <c r="A8" s="58">
        <v>2</v>
      </c>
      <c r="B8" s="59" t="s">
        <v>38</v>
      </c>
      <c r="C8" s="59" t="s">
        <v>39</v>
      </c>
      <c r="D8" s="60" t="s">
        <v>32</v>
      </c>
      <c r="E8" s="60" t="s">
        <v>33</v>
      </c>
      <c r="F8" s="60" t="s">
        <v>40</v>
      </c>
      <c r="G8" s="60" t="s">
        <v>35</v>
      </c>
      <c r="H8" s="60" t="s">
        <v>35</v>
      </c>
      <c r="I8" s="77">
        <f>J8+O8+P8+Q8</f>
        <v>150</v>
      </c>
      <c r="J8" s="77">
        <f>K8+L8+M8+N8</f>
        <v>150</v>
      </c>
      <c r="K8" s="77">
        <v>150</v>
      </c>
      <c r="L8" s="78"/>
      <c r="M8" s="77"/>
      <c r="N8" s="77"/>
      <c r="O8" s="77"/>
      <c r="P8" s="77"/>
      <c r="Q8" s="58"/>
      <c r="R8" s="60">
        <v>50</v>
      </c>
      <c r="S8" s="60">
        <v>168</v>
      </c>
      <c r="T8" s="60">
        <v>30</v>
      </c>
      <c r="U8" s="60">
        <v>120</v>
      </c>
      <c r="V8" s="82" t="s">
        <v>41</v>
      </c>
      <c r="W8" s="83" t="s">
        <v>37</v>
      </c>
      <c r="X8" s="84"/>
    </row>
    <row r="9" s="42" customFormat="1" customHeight="1" spans="1:24">
      <c r="A9" s="58">
        <v>3</v>
      </c>
      <c r="B9" s="59" t="s">
        <v>42</v>
      </c>
      <c r="C9" s="59" t="s">
        <v>43</v>
      </c>
      <c r="D9" s="60" t="s">
        <v>32</v>
      </c>
      <c r="E9" s="60" t="s">
        <v>44</v>
      </c>
      <c r="F9" s="60" t="s">
        <v>45</v>
      </c>
      <c r="G9" s="60" t="s">
        <v>35</v>
      </c>
      <c r="H9" s="60" t="s">
        <v>35</v>
      </c>
      <c r="I9" s="77">
        <f>J9+O9+P9+Q9</f>
        <v>88</v>
      </c>
      <c r="J9" s="77">
        <f>K9+L9+M9+N9</f>
        <v>88</v>
      </c>
      <c r="K9" s="77"/>
      <c r="L9" s="78">
        <v>88</v>
      </c>
      <c r="M9" s="77"/>
      <c r="N9" s="77"/>
      <c r="O9" s="77"/>
      <c r="P9" s="77"/>
      <c r="Q9" s="58"/>
      <c r="R9" s="60">
        <v>69</v>
      </c>
      <c r="S9" s="60">
        <v>215</v>
      </c>
      <c r="T9" s="60">
        <v>41</v>
      </c>
      <c r="U9" s="60">
        <v>132</v>
      </c>
      <c r="V9" s="82" t="s">
        <v>36</v>
      </c>
      <c r="W9" s="83" t="s">
        <v>37</v>
      </c>
      <c r="X9" s="84"/>
    </row>
    <row r="10" s="42" customFormat="1" customHeight="1" spans="1:24">
      <c r="A10" s="58">
        <v>4</v>
      </c>
      <c r="B10" s="59" t="s">
        <v>46</v>
      </c>
      <c r="C10" s="59" t="s">
        <v>47</v>
      </c>
      <c r="D10" s="60" t="s">
        <v>48</v>
      </c>
      <c r="E10" s="60" t="s">
        <v>49</v>
      </c>
      <c r="F10" s="60" t="s">
        <v>50</v>
      </c>
      <c r="G10" s="60" t="s">
        <v>35</v>
      </c>
      <c r="H10" s="60" t="s">
        <v>35</v>
      </c>
      <c r="I10" s="77">
        <v>120</v>
      </c>
      <c r="J10" s="77">
        <v>120</v>
      </c>
      <c r="K10" s="77"/>
      <c r="L10" s="78">
        <v>120</v>
      </c>
      <c r="M10" s="77"/>
      <c r="N10" s="77"/>
      <c r="O10" s="77"/>
      <c r="P10" s="77"/>
      <c r="Q10" s="58"/>
      <c r="R10" s="60">
        <v>101</v>
      </c>
      <c r="S10" s="60">
        <v>217</v>
      </c>
      <c r="T10" s="60">
        <v>51</v>
      </c>
      <c r="U10" s="60">
        <v>149</v>
      </c>
      <c r="V10" s="82" t="s">
        <v>51</v>
      </c>
      <c r="W10" s="83" t="s">
        <v>37</v>
      </c>
      <c r="X10" s="84"/>
    </row>
    <row r="11" s="42" customFormat="1" customHeight="1" spans="1:24">
      <c r="A11" s="58">
        <v>5</v>
      </c>
      <c r="B11" s="59" t="s">
        <v>52</v>
      </c>
      <c r="C11" s="59" t="s">
        <v>53</v>
      </c>
      <c r="D11" s="60" t="s">
        <v>32</v>
      </c>
      <c r="E11" s="60" t="s">
        <v>54</v>
      </c>
      <c r="F11" s="60" t="s">
        <v>55</v>
      </c>
      <c r="G11" s="60" t="s">
        <v>35</v>
      </c>
      <c r="H11" s="60" t="s">
        <v>35</v>
      </c>
      <c r="I11" s="77">
        <f>J11+O11+P11+Q11</f>
        <v>115</v>
      </c>
      <c r="J11" s="77">
        <f>K11+L11+M11+N11</f>
        <v>115</v>
      </c>
      <c r="K11" s="77"/>
      <c r="L11" s="78">
        <v>115</v>
      </c>
      <c r="M11" s="77"/>
      <c r="N11" s="77"/>
      <c r="O11" s="77"/>
      <c r="P11" s="77"/>
      <c r="Q11" s="58"/>
      <c r="R11" s="60">
        <v>57</v>
      </c>
      <c r="S11" s="60">
        <v>142</v>
      </c>
      <c r="T11" s="60">
        <v>30</v>
      </c>
      <c r="U11" s="60">
        <v>105</v>
      </c>
      <c r="V11" s="82" t="s">
        <v>51</v>
      </c>
      <c r="W11" s="83" t="s">
        <v>37</v>
      </c>
      <c r="X11" s="84"/>
    </row>
    <row r="12" s="42" customFormat="1" customHeight="1" spans="1:24">
      <c r="A12" s="58">
        <v>6</v>
      </c>
      <c r="B12" s="59" t="s">
        <v>56</v>
      </c>
      <c r="C12" s="59" t="s">
        <v>57</v>
      </c>
      <c r="D12" s="60" t="s">
        <v>32</v>
      </c>
      <c r="E12" s="60" t="s">
        <v>58</v>
      </c>
      <c r="F12" s="60" t="s">
        <v>59</v>
      </c>
      <c r="G12" s="60" t="s">
        <v>35</v>
      </c>
      <c r="H12" s="60" t="s">
        <v>35</v>
      </c>
      <c r="I12" s="77">
        <f>J12+O12+P12+Q12</f>
        <v>98</v>
      </c>
      <c r="J12" s="77">
        <f>K12+L12+M12+N12</f>
        <v>98</v>
      </c>
      <c r="K12" s="77"/>
      <c r="L12" s="78">
        <v>98</v>
      </c>
      <c r="M12" s="77"/>
      <c r="N12" s="77"/>
      <c r="O12" s="77"/>
      <c r="P12" s="77"/>
      <c r="Q12" s="58"/>
      <c r="R12" s="60">
        <v>36</v>
      </c>
      <c r="S12" s="60">
        <v>108</v>
      </c>
      <c r="T12" s="60">
        <v>20</v>
      </c>
      <c r="U12" s="60">
        <v>68</v>
      </c>
      <c r="V12" s="82" t="s">
        <v>36</v>
      </c>
      <c r="W12" s="83" t="s">
        <v>37</v>
      </c>
      <c r="X12" s="84"/>
    </row>
    <row r="13" s="42" customFormat="1" customHeight="1" spans="1:24">
      <c r="A13" s="58">
        <v>7</v>
      </c>
      <c r="B13" s="59" t="s">
        <v>60</v>
      </c>
      <c r="C13" s="61" t="s">
        <v>61</v>
      </c>
      <c r="D13" s="58" t="s">
        <v>48</v>
      </c>
      <c r="E13" s="60" t="s">
        <v>49</v>
      </c>
      <c r="F13" s="60" t="s">
        <v>50</v>
      </c>
      <c r="G13" s="60" t="s">
        <v>35</v>
      </c>
      <c r="H13" s="60" t="s">
        <v>35</v>
      </c>
      <c r="I13" s="77">
        <f>J13+O13+P13+Q13</f>
        <v>100</v>
      </c>
      <c r="J13" s="77">
        <f>K13+L13+M13+N13</f>
        <v>100</v>
      </c>
      <c r="K13" s="77"/>
      <c r="L13" s="78">
        <v>100</v>
      </c>
      <c r="M13" s="77"/>
      <c r="N13" s="77"/>
      <c r="O13" s="77"/>
      <c r="P13" s="77"/>
      <c r="Q13" s="60"/>
      <c r="R13" s="60">
        <v>143</v>
      </c>
      <c r="S13" s="60">
        <v>394</v>
      </c>
      <c r="T13" s="60">
        <v>74</v>
      </c>
      <c r="U13" s="60">
        <v>254</v>
      </c>
      <c r="V13" s="63" t="s">
        <v>62</v>
      </c>
      <c r="W13" s="60" t="s">
        <v>63</v>
      </c>
      <c r="X13" s="84"/>
    </row>
    <row r="14" s="44" customFormat="1" customHeight="1" spans="1:24">
      <c r="A14" s="51" t="s">
        <v>64</v>
      </c>
      <c r="B14" s="62"/>
      <c r="C14" s="57"/>
      <c r="D14" s="57"/>
      <c r="E14" s="57"/>
      <c r="F14" s="57"/>
      <c r="G14" s="57"/>
      <c r="H14" s="57"/>
      <c r="I14" s="76">
        <f>SUM(I15:I25)</f>
        <v>973</v>
      </c>
      <c r="J14" s="76">
        <f t="shared" ref="J14:U14" si="2">SUM(J15:J25)</f>
        <v>973</v>
      </c>
      <c r="K14" s="76">
        <f t="shared" si="2"/>
        <v>924</v>
      </c>
      <c r="L14" s="76">
        <f t="shared" si="2"/>
        <v>49</v>
      </c>
      <c r="M14" s="76">
        <f t="shared" si="2"/>
        <v>0</v>
      </c>
      <c r="N14" s="76">
        <f t="shared" si="2"/>
        <v>0</v>
      </c>
      <c r="O14" s="76">
        <f t="shared" si="2"/>
        <v>0</v>
      </c>
      <c r="P14" s="76">
        <f t="shared" si="2"/>
        <v>0</v>
      </c>
      <c r="Q14" s="76">
        <f t="shared" si="2"/>
        <v>0</v>
      </c>
      <c r="R14" s="57">
        <f t="shared" si="2"/>
        <v>3608</v>
      </c>
      <c r="S14" s="57">
        <f t="shared" si="2"/>
        <v>11405</v>
      </c>
      <c r="T14" s="57">
        <f t="shared" si="2"/>
        <v>1709</v>
      </c>
      <c r="U14" s="57">
        <f t="shared" si="2"/>
        <v>5568</v>
      </c>
      <c r="V14" s="60"/>
      <c r="W14" s="60"/>
      <c r="X14" s="81"/>
    </row>
    <row r="15" s="42" customFormat="1" customHeight="1" spans="1:24">
      <c r="A15" s="63">
        <v>1</v>
      </c>
      <c r="B15" s="64" t="s">
        <v>65</v>
      </c>
      <c r="C15" s="64" t="s">
        <v>66</v>
      </c>
      <c r="D15" s="64" t="s">
        <v>67</v>
      </c>
      <c r="E15" s="64" t="s">
        <v>44</v>
      </c>
      <c r="F15" s="64" t="s">
        <v>68</v>
      </c>
      <c r="G15" s="64" t="s">
        <v>35</v>
      </c>
      <c r="H15" s="64" t="s">
        <v>44</v>
      </c>
      <c r="I15" s="77">
        <f t="shared" ref="I15:I30" si="3">J15+O15+P15+Q15</f>
        <v>90</v>
      </c>
      <c r="J15" s="77">
        <f t="shared" ref="J15:J29" si="4">K15+L15+M15+N15</f>
        <v>90</v>
      </c>
      <c r="K15" s="77">
        <v>90</v>
      </c>
      <c r="L15" s="77"/>
      <c r="M15" s="77"/>
      <c r="N15" s="77"/>
      <c r="O15" s="77"/>
      <c r="P15" s="77"/>
      <c r="Q15" s="64"/>
      <c r="R15" s="60">
        <v>420</v>
      </c>
      <c r="S15" s="60">
        <v>1470</v>
      </c>
      <c r="T15" s="60">
        <v>132</v>
      </c>
      <c r="U15" s="60">
        <v>493</v>
      </c>
      <c r="V15" s="64" t="s">
        <v>69</v>
      </c>
      <c r="W15" s="60" t="s">
        <v>70</v>
      </c>
      <c r="X15" s="84"/>
    </row>
    <row r="16" s="42" customFormat="1" customHeight="1" spans="1:24">
      <c r="A16" s="63">
        <v>2</v>
      </c>
      <c r="B16" s="64" t="s">
        <v>71</v>
      </c>
      <c r="C16" s="64" t="s">
        <v>72</v>
      </c>
      <c r="D16" s="64" t="s">
        <v>73</v>
      </c>
      <c r="E16" s="64" t="s">
        <v>74</v>
      </c>
      <c r="F16" s="64" t="s">
        <v>75</v>
      </c>
      <c r="G16" s="64" t="s">
        <v>35</v>
      </c>
      <c r="H16" s="64" t="s">
        <v>74</v>
      </c>
      <c r="I16" s="77">
        <f t="shared" si="3"/>
        <v>90</v>
      </c>
      <c r="J16" s="77">
        <f t="shared" si="4"/>
        <v>90</v>
      </c>
      <c r="K16" s="77">
        <v>67</v>
      </c>
      <c r="L16" s="77">
        <v>23</v>
      </c>
      <c r="M16" s="77"/>
      <c r="N16" s="77"/>
      <c r="O16" s="77"/>
      <c r="P16" s="77"/>
      <c r="Q16" s="64"/>
      <c r="R16" s="60">
        <v>243</v>
      </c>
      <c r="S16" s="60">
        <v>673</v>
      </c>
      <c r="T16" s="60">
        <v>168</v>
      </c>
      <c r="U16" s="60">
        <v>385</v>
      </c>
      <c r="V16" s="64" t="s">
        <v>69</v>
      </c>
      <c r="W16" s="60" t="s">
        <v>70</v>
      </c>
      <c r="X16" s="84"/>
    </row>
    <row r="17" s="42" customFormat="1" customHeight="1" spans="1:24">
      <c r="A17" s="63">
        <v>3</v>
      </c>
      <c r="B17" s="64" t="s">
        <v>76</v>
      </c>
      <c r="C17" s="65" t="s">
        <v>77</v>
      </c>
      <c r="D17" s="64" t="s">
        <v>67</v>
      </c>
      <c r="E17" s="65" t="s">
        <v>58</v>
      </c>
      <c r="F17" s="65" t="s">
        <v>78</v>
      </c>
      <c r="G17" s="64" t="s">
        <v>35</v>
      </c>
      <c r="H17" s="65" t="s">
        <v>35</v>
      </c>
      <c r="I17" s="77">
        <f t="shared" si="3"/>
        <v>218</v>
      </c>
      <c r="J17" s="77">
        <f t="shared" si="4"/>
        <v>218</v>
      </c>
      <c r="K17" s="77">
        <v>192</v>
      </c>
      <c r="L17" s="77">
        <v>26</v>
      </c>
      <c r="M17" s="77"/>
      <c r="N17" s="77"/>
      <c r="O17" s="77"/>
      <c r="P17" s="77"/>
      <c r="Q17" s="64"/>
      <c r="R17" s="60">
        <v>498</v>
      </c>
      <c r="S17" s="60">
        <v>1740</v>
      </c>
      <c r="T17" s="60">
        <v>325</v>
      </c>
      <c r="U17" s="60">
        <v>1010</v>
      </c>
      <c r="V17" s="64" t="s">
        <v>69</v>
      </c>
      <c r="W17" s="60" t="s">
        <v>70</v>
      </c>
      <c r="X17" s="84"/>
    </row>
    <row r="18" s="42" customFormat="1" customHeight="1" spans="1:24">
      <c r="A18" s="63">
        <v>4</v>
      </c>
      <c r="B18" s="64" t="s">
        <v>79</v>
      </c>
      <c r="C18" s="64" t="s">
        <v>80</v>
      </c>
      <c r="D18" s="64" t="s">
        <v>67</v>
      </c>
      <c r="E18" s="64" t="s">
        <v>81</v>
      </c>
      <c r="F18" s="64" t="s">
        <v>82</v>
      </c>
      <c r="G18" s="64" t="s">
        <v>35</v>
      </c>
      <c r="H18" s="65" t="s">
        <v>35</v>
      </c>
      <c r="I18" s="77">
        <f t="shared" si="3"/>
        <v>160</v>
      </c>
      <c r="J18" s="77">
        <f t="shared" si="4"/>
        <v>160</v>
      </c>
      <c r="K18" s="77">
        <v>160</v>
      </c>
      <c r="L18" s="77"/>
      <c r="M18" s="77"/>
      <c r="N18" s="77"/>
      <c r="O18" s="77"/>
      <c r="P18" s="77"/>
      <c r="Q18" s="64"/>
      <c r="R18" s="60">
        <v>1770</v>
      </c>
      <c r="S18" s="60">
        <v>5283</v>
      </c>
      <c r="T18" s="60">
        <v>773</v>
      </c>
      <c r="U18" s="60">
        <v>2687</v>
      </c>
      <c r="V18" s="64" t="s">
        <v>69</v>
      </c>
      <c r="W18" s="60" t="s">
        <v>70</v>
      </c>
      <c r="X18" s="84"/>
    </row>
    <row r="19" s="42" customFormat="1" customHeight="1" spans="1:24">
      <c r="A19" s="63">
        <v>5</v>
      </c>
      <c r="B19" s="64" t="s">
        <v>83</v>
      </c>
      <c r="C19" s="64" t="s">
        <v>84</v>
      </c>
      <c r="D19" s="64" t="s">
        <v>67</v>
      </c>
      <c r="E19" s="64" t="s">
        <v>85</v>
      </c>
      <c r="F19" s="64" t="s">
        <v>86</v>
      </c>
      <c r="G19" s="64" t="s">
        <v>35</v>
      </c>
      <c r="H19" s="65" t="s">
        <v>35</v>
      </c>
      <c r="I19" s="77">
        <f t="shared" si="3"/>
        <v>220</v>
      </c>
      <c r="J19" s="77">
        <f t="shared" si="4"/>
        <v>220</v>
      </c>
      <c r="K19" s="77">
        <v>220</v>
      </c>
      <c r="L19" s="77"/>
      <c r="M19" s="77"/>
      <c r="N19" s="77"/>
      <c r="O19" s="77"/>
      <c r="P19" s="77"/>
      <c r="Q19" s="64"/>
      <c r="R19" s="60">
        <v>211</v>
      </c>
      <c r="S19" s="60">
        <v>684</v>
      </c>
      <c r="T19" s="60">
        <v>105</v>
      </c>
      <c r="U19" s="60">
        <v>423</v>
      </c>
      <c r="V19" s="64" t="s">
        <v>69</v>
      </c>
      <c r="W19" s="60" t="s">
        <v>70</v>
      </c>
      <c r="X19" s="84"/>
    </row>
    <row r="20" s="42" customFormat="1" customHeight="1" spans="1:24">
      <c r="A20" s="63">
        <v>6</v>
      </c>
      <c r="B20" s="64" t="s">
        <v>87</v>
      </c>
      <c r="C20" s="64" t="s">
        <v>88</v>
      </c>
      <c r="D20" s="64" t="s">
        <v>73</v>
      </c>
      <c r="E20" s="64" t="s">
        <v>85</v>
      </c>
      <c r="F20" s="64" t="s">
        <v>89</v>
      </c>
      <c r="G20" s="64" t="s">
        <v>35</v>
      </c>
      <c r="H20" s="64" t="s">
        <v>85</v>
      </c>
      <c r="I20" s="77">
        <f t="shared" si="3"/>
        <v>45</v>
      </c>
      <c r="J20" s="77">
        <f t="shared" si="4"/>
        <v>45</v>
      </c>
      <c r="K20" s="77">
        <v>45</v>
      </c>
      <c r="L20" s="77"/>
      <c r="M20" s="77"/>
      <c r="N20" s="77"/>
      <c r="O20" s="77"/>
      <c r="P20" s="77"/>
      <c r="Q20" s="64"/>
      <c r="R20" s="60">
        <v>78</v>
      </c>
      <c r="S20" s="60">
        <v>286</v>
      </c>
      <c r="T20" s="60">
        <v>21</v>
      </c>
      <c r="U20" s="60">
        <v>63</v>
      </c>
      <c r="V20" s="64" t="s">
        <v>69</v>
      </c>
      <c r="W20" s="60" t="s">
        <v>70</v>
      </c>
      <c r="X20" s="84"/>
    </row>
    <row r="21" s="42" customFormat="1" customHeight="1" spans="1:24">
      <c r="A21" s="63">
        <v>7</v>
      </c>
      <c r="B21" s="64" t="s">
        <v>90</v>
      </c>
      <c r="C21" s="64" t="s">
        <v>91</v>
      </c>
      <c r="D21" s="64" t="s">
        <v>32</v>
      </c>
      <c r="E21" s="64" t="s">
        <v>49</v>
      </c>
      <c r="F21" s="64" t="s">
        <v>92</v>
      </c>
      <c r="G21" s="64" t="s">
        <v>35</v>
      </c>
      <c r="H21" s="64" t="s">
        <v>49</v>
      </c>
      <c r="I21" s="77">
        <f t="shared" si="3"/>
        <v>40</v>
      </c>
      <c r="J21" s="77">
        <f t="shared" si="4"/>
        <v>40</v>
      </c>
      <c r="K21" s="77">
        <v>40</v>
      </c>
      <c r="L21" s="77"/>
      <c r="M21" s="77"/>
      <c r="N21" s="77"/>
      <c r="O21" s="77"/>
      <c r="P21" s="77"/>
      <c r="Q21" s="64"/>
      <c r="R21" s="60">
        <v>65</v>
      </c>
      <c r="S21" s="60">
        <v>232</v>
      </c>
      <c r="T21" s="60">
        <v>42</v>
      </c>
      <c r="U21" s="60">
        <v>150</v>
      </c>
      <c r="V21" s="64" t="s">
        <v>69</v>
      </c>
      <c r="W21" s="60" t="s">
        <v>70</v>
      </c>
      <c r="X21" s="84"/>
    </row>
    <row r="22" s="42" customFormat="1" customHeight="1" spans="1:24">
      <c r="A22" s="63">
        <v>8</v>
      </c>
      <c r="B22" s="64" t="s">
        <v>93</v>
      </c>
      <c r="C22" s="64" t="s">
        <v>94</v>
      </c>
      <c r="D22" s="64" t="s">
        <v>32</v>
      </c>
      <c r="E22" s="64" t="s">
        <v>49</v>
      </c>
      <c r="F22" s="64" t="s">
        <v>95</v>
      </c>
      <c r="G22" s="64" t="s">
        <v>35</v>
      </c>
      <c r="H22" s="64" t="s">
        <v>49</v>
      </c>
      <c r="I22" s="77">
        <f t="shared" si="3"/>
        <v>25</v>
      </c>
      <c r="J22" s="77">
        <f t="shared" si="4"/>
        <v>25</v>
      </c>
      <c r="K22" s="77">
        <v>25</v>
      </c>
      <c r="L22" s="77"/>
      <c r="M22" s="77"/>
      <c r="N22" s="77"/>
      <c r="O22" s="77"/>
      <c r="P22" s="77"/>
      <c r="Q22" s="64"/>
      <c r="R22" s="60">
        <v>15</v>
      </c>
      <c r="S22" s="60">
        <v>40</v>
      </c>
      <c r="T22" s="60">
        <v>15</v>
      </c>
      <c r="U22" s="60">
        <v>40</v>
      </c>
      <c r="V22" s="64" t="s">
        <v>69</v>
      </c>
      <c r="W22" s="60" t="s">
        <v>70</v>
      </c>
      <c r="X22" s="84"/>
    </row>
    <row r="23" s="42" customFormat="1" customHeight="1" spans="1:24">
      <c r="A23" s="63">
        <v>9</v>
      </c>
      <c r="B23" s="64" t="s">
        <v>96</v>
      </c>
      <c r="C23" s="64" t="s">
        <v>97</v>
      </c>
      <c r="D23" s="64" t="s">
        <v>73</v>
      </c>
      <c r="E23" s="64" t="s">
        <v>49</v>
      </c>
      <c r="F23" s="64" t="s">
        <v>98</v>
      </c>
      <c r="G23" s="64" t="s">
        <v>35</v>
      </c>
      <c r="H23" s="64" t="s">
        <v>49</v>
      </c>
      <c r="I23" s="77">
        <f t="shared" si="3"/>
        <v>30</v>
      </c>
      <c r="J23" s="77">
        <f t="shared" si="4"/>
        <v>30</v>
      </c>
      <c r="K23" s="77">
        <v>30</v>
      </c>
      <c r="L23" s="77"/>
      <c r="M23" s="77"/>
      <c r="N23" s="77"/>
      <c r="O23" s="77"/>
      <c r="P23" s="77"/>
      <c r="Q23" s="64"/>
      <c r="R23" s="60">
        <v>170</v>
      </c>
      <c r="S23" s="60">
        <v>370</v>
      </c>
      <c r="T23" s="60">
        <v>86</v>
      </c>
      <c r="U23" s="60">
        <v>220</v>
      </c>
      <c r="V23" s="64" t="s">
        <v>69</v>
      </c>
      <c r="W23" s="60" t="s">
        <v>70</v>
      </c>
      <c r="X23" s="84"/>
    </row>
    <row r="24" s="42" customFormat="1" customHeight="1" spans="1:24">
      <c r="A24" s="63">
        <v>10</v>
      </c>
      <c r="B24" s="64" t="s">
        <v>99</v>
      </c>
      <c r="C24" s="64" t="s">
        <v>100</v>
      </c>
      <c r="D24" s="64" t="s">
        <v>73</v>
      </c>
      <c r="E24" s="64" t="s">
        <v>49</v>
      </c>
      <c r="F24" s="64" t="s">
        <v>101</v>
      </c>
      <c r="G24" s="64" t="s">
        <v>35</v>
      </c>
      <c r="H24" s="64" t="s">
        <v>49</v>
      </c>
      <c r="I24" s="77">
        <f t="shared" si="3"/>
        <v>25</v>
      </c>
      <c r="J24" s="77">
        <f t="shared" si="4"/>
        <v>25</v>
      </c>
      <c r="K24" s="77">
        <v>25</v>
      </c>
      <c r="L24" s="77"/>
      <c r="M24" s="77"/>
      <c r="N24" s="77"/>
      <c r="O24" s="77"/>
      <c r="P24" s="77"/>
      <c r="Q24" s="64"/>
      <c r="R24" s="60">
        <v>35</v>
      </c>
      <c r="S24" s="60">
        <v>273</v>
      </c>
      <c r="T24" s="60">
        <v>18</v>
      </c>
      <c r="U24" s="60">
        <v>56</v>
      </c>
      <c r="V24" s="64" t="s">
        <v>69</v>
      </c>
      <c r="W24" s="60" t="s">
        <v>70</v>
      </c>
      <c r="X24" s="84"/>
    </row>
    <row r="25" s="42" customFormat="1" customHeight="1" spans="1:24">
      <c r="A25" s="63">
        <v>11</v>
      </c>
      <c r="B25" s="64" t="s">
        <v>102</v>
      </c>
      <c r="C25" s="64" t="s">
        <v>103</v>
      </c>
      <c r="D25" s="64" t="s">
        <v>73</v>
      </c>
      <c r="E25" s="64" t="s">
        <v>104</v>
      </c>
      <c r="F25" s="64" t="s">
        <v>105</v>
      </c>
      <c r="G25" s="64" t="s">
        <v>35</v>
      </c>
      <c r="H25" s="64" t="s">
        <v>104</v>
      </c>
      <c r="I25" s="77">
        <f t="shared" si="3"/>
        <v>30</v>
      </c>
      <c r="J25" s="77">
        <f t="shared" si="4"/>
        <v>30</v>
      </c>
      <c r="K25" s="77">
        <v>30</v>
      </c>
      <c r="L25" s="77"/>
      <c r="M25" s="77"/>
      <c r="N25" s="77"/>
      <c r="O25" s="77"/>
      <c r="P25" s="77"/>
      <c r="Q25" s="64"/>
      <c r="R25" s="60">
        <v>103</v>
      </c>
      <c r="S25" s="60">
        <v>354</v>
      </c>
      <c r="T25" s="60">
        <v>24</v>
      </c>
      <c r="U25" s="60">
        <v>41</v>
      </c>
      <c r="V25" s="64" t="s">
        <v>69</v>
      </c>
      <c r="W25" s="60" t="s">
        <v>70</v>
      </c>
      <c r="X25" s="84"/>
    </row>
    <row r="26" s="44" customFormat="1" customHeight="1" spans="1:24">
      <c r="A26" s="66" t="s">
        <v>106</v>
      </c>
      <c r="B26" s="67"/>
      <c r="C26" s="64"/>
      <c r="D26" s="64"/>
      <c r="E26" s="64"/>
      <c r="F26" s="64"/>
      <c r="G26" s="64"/>
      <c r="H26" s="64"/>
      <c r="I26" s="76">
        <f>SUM(I27:I30)</f>
        <v>773</v>
      </c>
      <c r="J26" s="76">
        <f t="shared" ref="J26:U26" si="5">SUM(J27:J30)</f>
        <v>573</v>
      </c>
      <c r="K26" s="76">
        <f t="shared" si="5"/>
        <v>498</v>
      </c>
      <c r="L26" s="76">
        <f t="shared" si="5"/>
        <v>75</v>
      </c>
      <c r="M26" s="76">
        <f t="shared" si="5"/>
        <v>0</v>
      </c>
      <c r="N26" s="76">
        <f t="shared" si="5"/>
        <v>0</v>
      </c>
      <c r="O26" s="76">
        <f t="shared" si="5"/>
        <v>0</v>
      </c>
      <c r="P26" s="76">
        <f t="shared" si="5"/>
        <v>200</v>
      </c>
      <c r="Q26" s="77">
        <f t="shared" si="5"/>
        <v>0</v>
      </c>
      <c r="R26" s="60">
        <f t="shared" si="5"/>
        <v>531</v>
      </c>
      <c r="S26" s="60">
        <f t="shared" si="5"/>
        <v>1642</v>
      </c>
      <c r="T26" s="60">
        <f t="shared" si="5"/>
        <v>290</v>
      </c>
      <c r="U26" s="60">
        <f t="shared" si="5"/>
        <v>989</v>
      </c>
      <c r="V26" s="64"/>
      <c r="W26" s="60"/>
      <c r="X26" s="81"/>
    </row>
    <row r="27" s="42" customFormat="1" customHeight="1" spans="1:24">
      <c r="A27" s="63">
        <v>1</v>
      </c>
      <c r="B27" s="64" t="s">
        <v>107</v>
      </c>
      <c r="C27" s="64" t="s">
        <v>108</v>
      </c>
      <c r="D27" s="64" t="s">
        <v>109</v>
      </c>
      <c r="E27" s="64" t="s">
        <v>33</v>
      </c>
      <c r="F27" s="64" t="s">
        <v>110</v>
      </c>
      <c r="G27" s="64" t="s">
        <v>35</v>
      </c>
      <c r="H27" s="64" t="s">
        <v>33</v>
      </c>
      <c r="I27" s="77">
        <f t="shared" si="3"/>
        <v>95</v>
      </c>
      <c r="J27" s="77">
        <f t="shared" si="4"/>
        <v>95</v>
      </c>
      <c r="K27" s="77">
        <v>20</v>
      </c>
      <c r="L27" s="77">
        <v>75</v>
      </c>
      <c r="M27" s="77"/>
      <c r="N27" s="77"/>
      <c r="O27" s="77"/>
      <c r="P27" s="77"/>
      <c r="Q27" s="64"/>
      <c r="R27" s="60">
        <v>56</v>
      </c>
      <c r="S27" s="60">
        <v>166</v>
      </c>
      <c r="T27" s="60">
        <v>42</v>
      </c>
      <c r="U27" s="60">
        <v>108</v>
      </c>
      <c r="V27" s="64" t="s">
        <v>111</v>
      </c>
      <c r="W27" s="60" t="s">
        <v>70</v>
      </c>
      <c r="X27" s="84"/>
    </row>
    <row r="28" s="42" customFormat="1" customHeight="1" spans="1:24">
      <c r="A28" s="63">
        <v>2</v>
      </c>
      <c r="B28" s="64" t="s">
        <v>112</v>
      </c>
      <c r="C28" s="65" t="s">
        <v>113</v>
      </c>
      <c r="D28" s="64" t="s">
        <v>32</v>
      </c>
      <c r="E28" s="65" t="s">
        <v>114</v>
      </c>
      <c r="F28" s="65" t="s">
        <v>115</v>
      </c>
      <c r="G28" s="65" t="s">
        <v>35</v>
      </c>
      <c r="H28" s="65" t="s">
        <v>35</v>
      </c>
      <c r="I28" s="77">
        <f t="shared" si="3"/>
        <v>360</v>
      </c>
      <c r="J28" s="77">
        <f t="shared" si="4"/>
        <v>160</v>
      </c>
      <c r="K28" s="77">
        <v>160</v>
      </c>
      <c r="L28" s="77"/>
      <c r="M28" s="77"/>
      <c r="N28" s="77"/>
      <c r="O28" s="77"/>
      <c r="P28" s="77">
        <v>200</v>
      </c>
      <c r="Q28" s="64"/>
      <c r="R28" s="60">
        <v>389</v>
      </c>
      <c r="S28" s="60">
        <v>1215</v>
      </c>
      <c r="T28" s="60">
        <v>210</v>
      </c>
      <c r="U28" s="60">
        <v>756</v>
      </c>
      <c r="V28" s="65" t="s">
        <v>111</v>
      </c>
      <c r="W28" s="60" t="s">
        <v>70</v>
      </c>
      <c r="X28" s="84"/>
    </row>
    <row r="29" s="42" customFormat="1" customHeight="1" spans="1:24">
      <c r="A29" s="63">
        <v>3</v>
      </c>
      <c r="B29" s="64" t="s">
        <v>116</v>
      </c>
      <c r="C29" s="65" t="s">
        <v>117</v>
      </c>
      <c r="D29" s="64" t="s">
        <v>32</v>
      </c>
      <c r="E29" s="64" t="s">
        <v>49</v>
      </c>
      <c r="F29" s="64" t="s">
        <v>101</v>
      </c>
      <c r="G29" s="64" t="s">
        <v>35</v>
      </c>
      <c r="H29" s="64" t="s">
        <v>49</v>
      </c>
      <c r="I29" s="77">
        <f t="shared" si="3"/>
        <v>68</v>
      </c>
      <c r="J29" s="77">
        <v>68</v>
      </c>
      <c r="K29" s="77">
        <v>68</v>
      </c>
      <c r="L29" s="77"/>
      <c r="M29" s="77"/>
      <c r="N29" s="77"/>
      <c r="O29" s="77"/>
      <c r="P29" s="77"/>
      <c r="Q29" s="64"/>
      <c r="R29" s="60">
        <v>18</v>
      </c>
      <c r="S29" s="60">
        <v>54</v>
      </c>
      <c r="T29" s="60">
        <v>18</v>
      </c>
      <c r="U29" s="60">
        <v>54</v>
      </c>
      <c r="V29" s="64" t="s">
        <v>111</v>
      </c>
      <c r="W29" s="60" t="s">
        <v>70</v>
      </c>
      <c r="X29" s="84"/>
    </row>
    <row r="30" s="42" customFormat="1" customHeight="1" spans="1:24">
      <c r="A30" s="63">
        <v>4</v>
      </c>
      <c r="B30" s="64" t="s">
        <v>118</v>
      </c>
      <c r="C30" s="65" t="s">
        <v>119</v>
      </c>
      <c r="D30" s="64" t="s">
        <v>32</v>
      </c>
      <c r="E30" s="65" t="s">
        <v>120</v>
      </c>
      <c r="F30" s="65" t="s">
        <v>121</v>
      </c>
      <c r="G30" s="65" t="s">
        <v>35</v>
      </c>
      <c r="H30" s="65" t="s">
        <v>35</v>
      </c>
      <c r="I30" s="77">
        <f t="shared" si="3"/>
        <v>250</v>
      </c>
      <c r="J30" s="77">
        <f>K30+L30+M30+N30</f>
        <v>250</v>
      </c>
      <c r="K30" s="77">
        <v>250</v>
      </c>
      <c r="L30" s="77"/>
      <c r="M30" s="77"/>
      <c r="N30" s="77"/>
      <c r="O30" s="77"/>
      <c r="P30" s="77"/>
      <c r="Q30" s="64"/>
      <c r="R30" s="60">
        <v>68</v>
      </c>
      <c r="S30" s="60">
        <v>207</v>
      </c>
      <c r="T30" s="60">
        <v>20</v>
      </c>
      <c r="U30" s="60">
        <v>71</v>
      </c>
      <c r="V30" s="65" t="s">
        <v>111</v>
      </c>
      <c r="W30" s="60" t="s">
        <v>70</v>
      </c>
      <c r="X30" s="84"/>
    </row>
  </sheetData>
  <mergeCells count="26">
    <mergeCell ref="A1:X1"/>
    <mergeCell ref="E2:F2"/>
    <mergeCell ref="I2:Q2"/>
    <mergeCell ref="R2:U2"/>
    <mergeCell ref="J3:N3"/>
    <mergeCell ref="T3:U3"/>
    <mergeCell ref="A6:B6"/>
    <mergeCell ref="A14:B14"/>
    <mergeCell ref="A26:B26"/>
    <mergeCell ref="A2:A4"/>
    <mergeCell ref="B2:B4"/>
    <mergeCell ref="C2:C4"/>
    <mergeCell ref="D2:D4"/>
    <mergeCell ref="E3:E4"/>
    <mergeCell ref="F3:F4"/>
    <mergeCell ref="G2:G4"/>
    <mergeCell ref="H2:H4"/>
    <mergeCell ref="I3:I4"/>
    <mergeCell ref="O3:O4"/>
    <mergeCell ref="P3:P4"/>
    <mergeCell ref="Q3:Q4"/>
    <mergeCell ref="R3:R4"/>
    <mergeCell ref="S3:S4"/>
    <mergeCell ref="V2:V4"/>
    <mergeCell ref="W2:W4"/>
    <mergeCell ref="X2:X4"/>
  </mergeCells>
  <printOptions horizontalCentered="1"/>
  <pageMargins left="0.393055555555556" right="0.393055555555556" top="0.409027777777778" bottom="0.275" header="0.432638888888889" footer="0.314583333333333"/>
  <pageSetup paperSize="9" scale="53" fitToHeight="0" orientation="landscape" horizontalDpi="600"/>
  <headerFooter/>
  <ignoredErrors>
    <ignoredError sqref="R6:U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048572"/>
  <sheetViews>
    <sheetView workbookViewId="0">
      <pane ySplit="5" topLeftCell="A6" activePane="bottomLeft" state="frozen"/>
      <selection/>
      <selection pane="bottomLeft" activeCell="I7" sqref="I7"/>
    </sheetView>
  </sheetViews>
  <sheetFormatPr defaultColWidth="9" defaultRowHeight="15.75"/>
  <cols>
    <col min="1" max="1" width="22.5" style="9" customWidth="1"/>
    <col min="2" max="2" width="13.5" style="1" customWidth="1"/>
    <col min="3" max="10" width="11.75" style="9" customWidth="1"/>
    <col min="11" max="11" width="10.1333333333333" style="9" customWidth="1"/>
    <col min="12" max="12" width="9.25" style="9" customWidth="1"/>
    <col min="13" max="13" width="11.75" style="9" customWidth="1"/>
    <col min="14" max="14" width="13.1333333333333" style="9" customWidth="1"/>
    <col min="15" max="16374" width="9" style="1"/>
    <col min="16375" max="16384" width="9" style="8"/>
  </cols>
  <sheetData>
    <row r="1" s="1" customFormat="1" ht="51" customHeight="1" spans="1:16377">
      <c r="A1" s="10" t="s">
        <v>122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XEU1" s="8"/>
      <c r="XEV1" s="8"/>
      <c r="XEW1" s="8"/>
    </row>
    <row r="2" s="1" customFormat="1" ht="35" customHeight="1" spans="1:16377">
      <c r="A2" s="11" t="s">
        <v>1</v>
      </c>
      <c r="B2" s="11" t="s">
        <v>123</v>
      </c>
      <c r="C2" s="12" t="s">
        <v>8</v>
      </c>
      <c r="D2" s="13"/>
      <c r="E2" s="13"/>
      <c r="F2" s="13"/>
      <c r="G2" s="13"/>
      <c r="H2" s="13"/>
      <c r="I2" s="13"/>
      <c r="J2" s="33"/>
      <c r="K2" s="12" t="s">
        <v>9</v>
      </c>
      <c r="L2" s="13"/>
      <c r="M2" s="13"/>
      <c r="N2" s="33"/>
      <c r="XEU2" s="8"/>
      <c r="XEV2" s="8"/>
      <c r="XEW2" s="8"/>
    </row>
    <row r="3" s="1" customFormat="1" ht="32" customHeight="1" spans="1:16377">
      <c r="A3" s="14"/>
      <c r="B3" s="14"/>
      <c r="C3" s="11" t="s">
        <v>15</v>
      </c>
      <c r="D3" s="15" t="s">
        <v>16</v>
      </c>
      <c r="E3" s="16"/>
      <c r="F3" s="16"/>
      <c r="G3" s="16"/>
      <c r="H3" s="11" t="s">
        <v>124</v>
      </c>
      <c r="I3" s="11" t="s">
        <v>125</v>
      </c>
      <c r="J3" s="11" t="s">
        <v>19</v>
      </c>
      <c r="K3" s="11" t="s">
        <v>126</v>
      </c>
      <c r="L3" s="11" t="s">
        <v>21</v>
      </c>
      <c r="M3" s="12" t="s">
        <v>22</v>
      </c>
      <c r="N3" s="33"/>
      <c r="XEU3" s="8"/>
      <c r="XEV3" s="8"/>
      <c r="XEW3" s="8"/>
    </row>
    <row r="4" s="1" customFormat="1" ht="33" customHeight="1" spans="1:16377">
      <c r="A4" s="17"/>
      <c r="B4" s="17"/>
      <c r="C4" s="17"/>
      <c r="D4" s="18" t="s">
        <v>23</v>
      </c>
      <c r="E4" s="18" t="s">
        <v>24</v>
      </c>
      <c r="F4" s="18" t="s">
        <v>25</v>
      </c>
      <c r="G4" s="18" t="s">
        <v>27</v>
      </c>
      <c r="H4" s="17"/>
      <c r="I4" s="17"/>
      <c r="J4" s="17"/>
      <c r="K4" s="17"/>
      <c r="L4" s="17"/>
      <c r="M4" s="18" t="s">
        <v>126</v>
      </c>
      <c r="N4" s="18" t="s">
        <v>21</v>
      </c>
      <c r="XEU4" s="8"/>
      <c r="XEV4" s="8"/>
      <c r="XEW4" s="8"/>
    </row>
    <row r="5" s="1" customFormat="1" ht="34" customHeight="1" spans="1:16377">
      <c r="A5" s="19"/>
      <c r="B5" s="19">
        <f t="shared" ref="B5:G5" si="0">B6+B17+B18+B19+B23+B24</f>
        <v>154</v>
      </c>
      <c r="C5" s="20" t="e">
        <f t="shared" si="0"/>
        <v>#REF!</v>
      </c>
      <c r="D5" s="20" t="e">
        <f t="shared" si="0"/>
        <v>#REF!</v>
      </c>
      <c r="E5" s="20" t="e">
        <f t="shared" si="0"/>
        <v>#REF!</v>
      </c>
      <c r="F5" s="20" t="e">
        <f t="shared" si="0"/>
        <v>#REF!</v>
      </c>
      <c r="G5" s="20">
        <f t="shared" si="0"/>
        <v>0</v>
      </c>
      <c r="H5" s="20"/>
      <c r="I5" s="20">
        <f t="shared" ref="H5:N5" si="1">I6+I17+I18+I19+I23+I24</f>
        <v>200</v>
      </c>
      <c r="J5" s="20">
        <f t="shared" si="1"/>
        <v>7490</v>
      </c>
      <c r="K5" s="19" t="e">
        <f t="shared" si="1"/>
        <v>#REF!</v>
      </c>
      <c r="L5" s="19" t="e">
        <f t="shared" si="1"/>
        <v>#REF!</v>
      </c>
      <c r="M5" s="34">
        <f t="shared" si="1"/>
        <v>21719</v>
      </c>
      <c r="N5" s="19">
        <f t="shared" si="1"/>
        <v>45739</v>
      </c>
      <c r="XEU5" s="8"/>
      <c r="XEV5" s="8"/>
      <c r="XEW5" s="8"/>
    </row>
    <row r="6" s="1" customFormat="1" ht="34" customHeight="1" spans="1:16377">
      <c r="A6" s="21" t="s">
        <v>127</v>
      </c>
      <c r="B6" s="22">
        <f>B7+B15+B16</f>
        <v>91</v>
      </c>
      <c r="C6" s="23">
        <f>C7+C15+C16</f>
        <v>15285</v>
      </c>
      <c r="D6" s="23">
        <f>D7+D15+D16</f>
        <v>7795</v>
      </c>
      <c r="E6" s="23">
        <f>E7+E15+E16</f>
        <v>5919</v>
      </c>
      <c r="F6" s="23">
        <f>F7+F15+F16</f>
        <v>1876</v>
      </c>
      <c r="G6" s="23"/>
      <c r="H6" s="23"/>
      <c r="I6" s="23"/>
      <c r="J6" s="23">
        <f t="shared" ref="G6:N6" si="2">J7+J15+J16</f>
        <v>7490</v>
      </c>
      <c r="K6" s="22">
        <f t="shared" si="2"/>
        <v>15356</v>
      </c>
      <c r="L6" s="22">
        <f t="shared" si="2"/>
        <v>25718</v>
      </c>
      <c r="M6" s="22">
        <f t="shared" si="2"/>
        <v>12490</v>
      </c>
      <c r="N6" s="22">
        <f t="shared" si="2"/>
        <v>17728</v>
      </c>
      <c r="XEU6" s="8"/>
      <c r="XEV6" s="8"/>
      <c r="XEW6" s="8"/>
    </row>
    <row r="7" s="1" customFormat="1" ht="34" customHeight="1" spans="1:16377">
      <c r="A7" s="24" t="s">
        <v>128</v>
      </c>
      <c r="B7" s="22">
        <f>SUM(B8:B14)</f>
        <v>65</v>
      </c>
      <c r="C7" s="23">
        <f>D7+H7+I7+J7</f>
        <v>11043.8</v>
      </c>
      <c r="D7" s="23">
        <f t="shared" ref="D7:D16" si="3">E7+F7+G7</f>
        <v>3653.8</v>
      </c>
      <c r="E7" s="23">
        <f>SUM(E8:E14)</f>
        <v>3463.8</v>
      </c>
      <c r="F7" s="23">
        <f>SUM(F8:F14)</f>
        <v>190</v>
      </c>
      <c r="G7" s="23"/>
      <c r="H7" s="23"/>
      <c r="I7" s="23"/>
      <c r="J7" s="23">
        <f>SUM(J8:J14)</f>
        <v>7390</v>
      </c>
      <c r="K7" s="22">
        <f>SUM(K8:K14)</f>
        <v>4154</v>
      </c>
      <c r="L7" s="22">
        <f>SUM(L8:L14)</f>
        <v>11563</v>
      </c>
      <c r="M7" s="22">
        <f>SUM(M8:M14)</f>
        <v>2089</v>
      </c>
      <c r="N7" s="22">
        <f>SUM(N8:N14)</f>
        <v>5658</v>
      </c>
      <c r="XEU7" s="8"/>
      <c r="XEV7" s="8"/>
      <c r="XEW7" s="8"/>
    </row>
    <row r="8" s="1" customFormat="1" ht="34" customHeight="1" spans="1:16377">
      <c r="A8" s="25" t="s">
        <v>129</v>
      </c>
      <c r="B8" s="22">
        <v>19</v>
      </c>
      <c r="C8" s="23">
        <f t="shared" ref="C8:C19" si="4">D8+H8+I8+J8</f>
        <v>4572.8</v>
      </c>
      <c r="D8" s="23">
        <f t="shared" si="3"/>
        <v>962.8</v>
      </c>
      <c r="E8" s="23">
        <v>862.8</v>
      </c>
      <c r="F8" s="23">
        <v>100</v>
      </c>
      <c r="G8" s="23"/>
      <c r="H8" s="23"/>
      <c r="I8" s="23"/>
      <c r="J8" s="23">
        <v>3610</v>
      </c>
      <c r="K8" s="22">
        <v>1393</v>
      </c>
      <c r="L8" s="22">
        <v>3963</v>
      </c>
      <c r="M8" s="22">
        <v>716</v>
      </c>
      <c r="N8" s="22">
        <v>2060</v>
      </c>
      <c r="XEU8" s="8"/>
      <c r="XEV8" s="8"/>
      <c r="XEW8" s="8"/>
    </row>
    <row r="9" s="2" customFormat="1" ht="34" customHeight="1" spans="1:16377">
      <c r="A9" s="26" t="s">
        <v>130</v>
      </c>
      <c r="B9" s="22">
        <v>19</v>
      </c>
      <c r="C9" s="23">
        <f t="shared" si="4"/>
        <v>2141</v>
      </c>
      <c r="D9" s="23">
        <f t="shared" si="3"/>
        <v>1061</v>
      </c>
      <c r="E9" s="27">
        <v>971</v>
      </c>
      <c r="F9" s="27">
        <v>90</v>
      </c>
      <c r="G9" s="27"/>
      <c r="H9" s="27"/>
      <c r="I9" s="27"/>
      <c r="J9" s="27">
        <v>1080</v>
      </c>
      <c r="K9" s="35">
        <v>1116</v>
      </c>
      <c r="L9" s="35">
        <v>2823</v>
      </c>
      <c r="M9" s="35">
        <v>675</v>
      </c>
      <c r="N9" s="35">
        <v>1662</v>
      </c>
      <c r="XEU9" s="8"/>
      <c r="XEV9" s="8"/>
      <c r="XEW9" s="8"/>
    </row>
    <row r="10" s="3" customFormat="1" ht="34" customHeight="1" spans="1:16377">
      <c r="A10" s="25" t="s">
        <v>131</v>
      </c>
      <c r="B10" s="22">
        <v>9</v>
      </c>
      <c r="C10" s="23">
        <f t="shared" si="4"/>
        <v>1760</v>
      </c>
      <c r="D10" s="23">
        <f t="shared" si="3"/>
        <v>800</v>
      </c>
      <c r="E10" s="27">
        <v>800</v>
      </c>
      <c r="F10" s="27"/>
      <c r="G10" s="27"/>
      <c r="H10" s="27"/>
      <c r="I10" s="27"/>
      <c r="J10" s="27">
        <v>960</v>
      </c>
      <c r="K10" s="35">
        <v>716</v>
      </c>
      <c r="L10" s="35">
        <v>2215</v>
      </c>
      <c r="M10" s="35">
        <v>220</v>
      </c>
      <c r="N10" s="35">
        <v>658</v>
      </c>
      <c r="XEU10" s="8"/>
      <c r="XEV10" s="8"/>
      <c r="XEW10" s="8"/>
    </row>
    <row r="11" s="4" customFormat="1" ht="34" customHeight="1" spans="1:16377">
      <c r="A11" s="25" t="s">
        <v>132</v>
      </c>
      <c r="B11" s="22">
        <v>4</v>
      </c>
      <c r="C11" s="23">
        <f t="shared" si="4"/>
        <v>980</v>
      </c>
      <c r="D11" s="23">
        <f t="shared" si="3"/>
        <v>260</v>
      </c>
      <c r="E11" s="28">
        <v>260</v>
      </c>
      <c r="F11" s="28"/>
      <c r="G11" s="28"/>
      <c r="H11" s="28"/>
      <c r="I11" s="28"/>
      <c r="J11" s="28">
        <v>720</v>
      </c>
      <c r="K11" s="36">
        <v>162</v>
      </c>
      <c r="L11" s="36">
        <v>466</v>
      </c>
      <c r="M11" s="36">
        <v>78</v>
      </c>
      <c r="N11" s="36">
        <v>206</v>
      </c>
      <c r="XEU11" s="8"/>
      <c r="XEV11" s="8"/>
      <c r="XEW11" s="8"/>
    </row>
    <row r="12" s="4" customFormat="1" ht="34" customHeight="1" spans="1:16377">
      <c r="A12" s="25" t="s">
        <v>133</v>
      </c>
      <c r="B12" s="22">
        <v>3</v>
      </c>
      <c r="C12" s="23">
        <f t="shared" si="4"/>
        <v>600</v>
      </c>
      <c r="D12" s="23">
        <f t="shared" si="3"/>
        <v>150</v>
      </c>
      <c r="E12" s="29">
        <v>150</v>
      </c>
      <c r="F12" s="29"/>
      <c r="G12" s="29"/>
      <c r="H12" s="29"/>
      <c r="I12" s="29"/>
      <c r="J12" s="29">
        <v>450</v>
      </c>
      <c r="K12" s="37">
        <v>60</v>
      </c>
      <c r="L12" s="37">
        <v>197</v>
      </c>
      <c r="M12" s="37">
        <v>33</v>
      </c>
      <c r="N12" s="37">
        <v>96</v>
      </c>
      <c r="XEU12" s="8"/>
      <c r="XEV12" s="8"/>
      <c r="XEW12" s="8"/>
    </row>
    <row r="13" s="5" customFormat="1" ht="34" customHeight="1" spans="1:16377">
      <c r="A13" s="25" t="s">
        <v>134</v>
      </c>
      <c r="B13" s="22">
        <v>4</v>
      </c>
      <c r="C13" s="23">
        <f t="shared" si="4"/>
        <v>310</v>
      </c>
      <c r="D13" s="23">
        <f t="shared" si="3"/>
        <v>190</v>
      </c>
      <c r="E13" s="28">
        <v>190</v>
      </c>
      <c r="F13" s="28"/>
      <c r="G13" s="28"/>
      <c r="H13" s="28"/>
      <c r="I13" s="28"/>
      <c r="J13" s="28">
        <v>120</v>
      </c>
      <c r="K13" s="36">
        <v>461</v>
      </c>
      <c r="L13" s="36">
        <v>1245</v>
      </c>
      <c r="M13" s="36">
        <v>240</v>
      </c>
      <c r="N13" s="36">
        <v>658</v>
      </c>
      <c r="XEU13" s="8"/>
      <c r="XEV13" s="8"/>
      <c r="XEW13" s="8"/>
    </row>
    <row r="14" s="6" customFormat="1" ht="34" customHeight="1" spans="1:16377">
      <c r="A14" s="25" t="s">
        <v>135</v>
      </c>
      <c r="B14" s="22">
        <v>7</v>
      </c>
      <c r="C14" s="23">
        <f t="shared" si="4"/>
        <v>680</v>
      </c>
      <c r="D14" s="23">
        <f t="shared" si="3"/>
        <v>230</v>
      </c>
      <c r="E14" s="28">
        <v>230</v>
      </c>
      <c r="F14" s="28"/>
      <c r="G14" s="28"/>
      <c r="H14" s="28"/>
      <c r="I14" s="28"/>
      <c r="J14" s="28">
        <v>450</v>
      </c>
      <c r="K14" s="36">
        <v>246</v>
      </c>
      <c r="L14" s="36">
        <v>654</v>
      </c>
      <c r="M14" s="36">
        <v>127</v>
      </c>
      <c r="N14" s="36">
        <v>318</v>
      </c>
      <c r="XEU14" s="8"/>
      <c r="XEV14" s="8"/>
      <c r="XEW14" s="8"/>
    </row>
    <row r="15" s="7" customFormat="1" ht="34" customHeight="1" spans="1:16377">
      <c r="A15" s="24" t="s">
        <v>136</v>
      </c>
      <c r="B15" s="22">
        <v>21</v>
      </c>
      <c r="C15" s="23">
        <v>2974</v>
      </c>
      <c r="D15" s="23">
        <f t="shared" si="3"/>
        <v>2974</v>
      </c>
      <c r="E15" s="27">
        <v>1448</v>
      </c>
      <c r="F15" s="27">
        <v>1526</v>
      </c>
      <c r="G15" s="27"/>
      <c r="H15" s="27"/>
      <c r="I15" s="27"/>
      <c r="J15" s="27"/>
      <c r="K15" s="35">
        <v>1487</v>
      </c>
      <c r="L15" s="35">
        <v>4121</v>
      </c>
      <c r="M15" s="35">
        <v>750</v>
      </c>
      <c r="N15" s="35">
        <v>2280</v>
      </c>
      <c r="XEU15" s="8"/>
      <c r="XEV15" s="8"/>
      <c r="XEW15" s="8"/>
    </row>
    <row r="16" s="7" customFormat="1" ht="34" customHeight="1" spans="1:16377">
      <c r="A16" s="24" t="s">
        <v>137</v>
      </c>
      <c r="B16" s="22">
        <v>5</v>
      </c>
      <c r="C16" s="23">
        <v>1267.2</v>
      </c>
      <c r="D16" s="23">
        <v>1167.2</v>
      </c>
      <c r="E16" s="27">
        <v>1007.2</v>
      </c>
      <c r="F16" s="27">
        <v>160</v>
      </c>
      <c r="G16" s="27"/>
      <c r="H16" s="27"/>
      <c r="I16" s="27"/>
      <c r="J16" s="27">
        <v>100</v>
      </c>
      <c r="K16" s="38">
        <v>9715</v>
      </c>
      <c r="L16" s="38">
        <v>10034</v>
      </c>
      <c r="M16" s="38">
        <v>9651</v>
      </c>
      <c r="N16" s="38">
        <v>9790</v>
      </c>
      <c r="XEU16" s="8"/>
      <c r="XEV16" s="8"/>
      <c r="XEW16" s="8"/>
    </row>
    <row r="17" s="2" customFormat="1" ht="34" customHeight="1" spans="1:16377">
      <c r="A17" s="21" t="s">
        <v>138</v>
      </c>
      <c r="B17" s="22">
        <v>3</v>
      </c>
      <c r="C17" s="23">
        <f>D17+H17+I17+J17</f>
        <v>575</v>
      </c>
      <c r="D17" s="23">
        <f>E17+F17</f>
        <v>575</v>
      </c>
      <c r="E17" s="23">
        <v>575</v>
      </c>
      <c r="F17" s="23"/>
      <c r="G17" s="23"/>
      <c r="H17" s="23"/>
      <c r="I17" s="23"/>
      <c r="J17" s="23"/>
      <c r="K17" s="35">
        <v>1512</v>
      </c>
      <c r="L17" s="35">
        <v>7027</v>
      </c>
      <c r="M17" s="35">
        <v>706</v>
      </c>
      <c r="N17" s="35">
        <v>2730</v>
      </c>
      <c r="XEU17" s="8"/>
      <c r="XEV17" s="8"/>
      <c r="XEW17" s="8"/>
    </row>
    <row r="18" s="2" customFormat="1" ht="34" customHeight="1" spans="1:16377">
      <c r="A18" s="21" t="s">
        <v>139</v>
      </c>
      <c r="B18" s="22">
        <v>12</v>
      </c>
      <c r="C18" s="23">
        <f>D18+H18+I18+J18</f>
        <v>655</v>
      </c>
      <c r="D18" s="23">
        <f>E18+F18</f>
        <v>655</v>
      </c>
      <c r="E18" s="23">
        <v>395</v>
      </c>
      <c r="F18" s="23">
        <v>260</v>
      </c>
      <c r="G18" s="23"/>
      <c r="H18" s="23"/>
      <c r="I18" s="23"/>
      <c r="J18" s="23"/>
      <c r="K18" s="35">
        <v>2665</v>
      </c>
      <c r="L18" s="35">
        <v>9297</v>
      </c>
      <c r="M18" s="35">
        <v>2574</v>
      </c>
      <c r="N18" s="35">
        <v>8581</v>
      </c>
      <c r="XEU18" s="8"/>
      <c r="XEV18" s="8"/>
      <c r="XEW18" s="8"/>
    </row>
    <row r="19" s="2" customFormat="1" ht="34" customHeight="1" spans="1:16377">
      <c r="A19" s="21" t="s">
        <v>140</v>
      </c>
      <c r="B19" s="22">
        <v>23</v>
      </c>
      <c r="C19" s="20">
        <f>D19+H19+I19+J19</f>
        <v>2678</v>
      </c>
      <c r="D19" s="20">
        <f>E19+F19</f>
        <v>2478</v>
      </c>
      <c r="E19" s="20">
        <f>E20+E21+E22</f>
        <v>2202</v>
      </c>
      <c r="F19" s="20">
        <f>F20+F21+F22</f>
        <v>276</v>
      </c>
      <c r="G19" s="20"/>
      <c r="H19" s="20"/>
      <c r="I19" s="20">
        <f t="shared" ref="H19:N19" si="5">I20+I21+I22</f>
        <v>200</v>
      </c>
      <c r="J19" s="20"/>
      <c r="K19" s="35">
        <f t="shared" si="5"/>
        <v>5678</v>
      </c>
      <c r="L19" s="35">
        <f t="shared" si="5"/>
        <v>17961</v>
      </c>
      <c r="M19" s="35">
        <f t="shared" si="5"/>
        <v>2793</v>
      </c>
      <c r="N19" s="35">
        <f t="shared" si="5"/>
        <v>9219</v>
      </c>
      <c r="XEU19" s="8"/>
      <c r="XEV19" s="8"/>
      <c r="XEW19" s="8"/>
    </row>
    <row r="20" s="2" customFormat="1" ht="34" customHeight="1" spans="1:16377">
      <c r="A20" s="30" t="s">
        <v>141</v>
      </c>
      <c r="B20" s="22">
        <v>8</v>
      </c>
      <c r="C20" s="23">
        <v>930</v>
      </c>
      <c r="D20" s="20">
        <v>930</v>
      </c>
      <c r="E20" s="23">
        <v>780</v>
      </c>
      <c r="F20" s="23">
        <v>152</v>
      </c>
      <c r="G20" s="23"/>
      <c r="H20" s="23"/>
      <c r="I20" s="23"/>
      <c r="J20" s="23"/>
      <c r="K20" s="35">
        <v>1539</v>
      </c>
      <c r="L20" s="35">
        <v>4914</v>
      </c>
      <c r="M20" s="35">
        <v>794</v>
      </c>
      <c r="N20" s="35">
        <v>2662</v>
      </c>
      <c r="XEU20" s="8"/>
      <c r="XEV20" s="8"/>
      <c r="XEW20" s="8"/>
    </row>
    <row r="21" s="2" customFormat="1" ht="34" customHeight="1" spans="1:16377">
      <c r="A21" s="30" t="s">
        <v>142</v>
      </c>
      <c r="B21" s="22">
        <v>11</v>
      </c>
      <c r="C21" s="23">
        <v>973</v>
      </c>
      <c r="D21" s="23">
        <v>973</v>
      </c>
      <c r="E21" s="23">
        <v>924</v>
      </c>
      <c r="F21" s="23">
        <v>49</v>
      </c>
      <c r="G21" s="23"/>
      <c r="H21" s="23"/>
      <c r="I21" s="23"/>
      <c r="J21" s="23"/>
      <c r="K21" s="22">
        <v>3608</v>
      </c>
      <c r="L21" s="22">
        <v>11405</v>
      </c>
      <c r="M21" s="22">
        <v>1709</v>
      </c>
      <c r="N21" s="22">
        <v>5568</v>
      </c>
      <c r="XEU21" s="8"/>
      <c r="XEV21" s="8"/>
      <c r="XEW21" s="8"/>
    </row>
    <row r="22" s="2" customFormat="1" ht="34" customHeight="1" spans="1:16377">
      <c r="A22" s="30" t="s">
        <v>143</v>
      </c>
      <c r="B22" s="22">
        <v>4</v>
      </c>
      <c r="C22" s="23">
        <f>D22+H22+I22+J22</f>
        <v>773</v>
      </c>
      <c r="D22" s="23">
        <f>E22+F22</f>
        <v>573</v>
      </c>
      <c r="E22" s="31">
        <v>498</v>
      </c>
      <c r="F22" s="31">
        <v>75</v>
      </c>
      <c r="G22" s="31"/>
      <c r="H22" s="31"/>
      <c r="I22" s="31">
        <v>200</v>
      </c>
      <c r="J22" s="31"/>
      <c r="K22" s="39">
        <v>531</v>
      </c>
      <c r="L22" s="39">
        <v>1642</v>
      </c>
      <c r="M22" s="39">
        <v>290</v>
      </c>
      <c r="N22" s="40">
        <v>989</v>
      </c>
      <c r="XEU22" s="8"/>
      <c r="XEV22" s="8"/>
      <c r="XEW22" s="8"/>
    </row>
    <row r="23" s="2" customFormat="1" ht="34" customHeight="1" spans="1:16377">
      <c r="A23" s="21" t="s">
        <v>144</v>
      </c>
      <c r="B23" s="22">
        <v>24</v>
      </c>
      <c r="C23" s="23" t="e">
        <f>D23+H23+I23+J23</f>
        <v>#REF!</v>
      </c>
      <c r="D23" s="23" t="e">
        <f>E23+F23+G23</f>
        <v>#REF!</v>
      </c>
      <c r="E23" s="23" t="e">
        <f>明细表!#REF!</f>
        <v>#REF!</v>
      </c>
      <c r="F23" s="23" t="e">
        <f>明细表!#REF!</f>
        <v>#REF!</v>
      </c>
      <c r="G23" s="23"/>
      <c r="H23" s="23"/>
      <c r="I23" s="23"/>
      <c r="J23" s="23"/>
      <c r="K23" s="22" t="e">
        <f>明细表!#REF!</f>
        <v>#REF!</v>
      </c>
      <c r="L23" s="22" t="e">
        <f>明细表!#REF!</f>
        <v>#REF!</v>
      </c>
      <c r="M23" s="22">
        <v>2196</v>
      </c>
      <c r="N23" s="22">
        <v>6521</v>
      </c>
      <c r="XEU23" s="8"/>
      <c r="XEV23" s="8"/>
      <c r="XEW23" s="8"/>
    </row>
    <row r="24" s="2" customFormat="1" ht="34" customHeight="1" spans="1:16377">
      <c r="A24" s="21" t="s">
        <v>145</v>
      </c>
      <c r="B24" s="22">
        <v>1</v>
      </c>
      <c r="C24" s="27">
        <f>D24+H24+I24+J24</f>
        <v>290</v>
      </c>
      <c r="D24" s="27">
        <f>E24+F24</f>
        <v>290</v>
      </c>
      <c r="E24" s="27">
        <f>+E25</f>
        <v>290</v>
      </c>
      <c r="F24" s="27"/>
      <c r="G24" s="27"/>
      <c r="H24" s="27"/>
      <c r="I24" s="27"/>
      <c r="J24" s="27"/>
      <c r="K24" s="35">
        <v>960</v>
      </c>
      <c r="L24" s="35">
        <v>960</v>
      </c>
      <c r="M24" s="35">
        <v>960</v>
      </c>
      <c r="N24" s="35">
        <v>960</v>
      </c>
      <c r="XEU24" s="8"/>
      <c r="XEV24" s="8"/>
      <c r="XEW24" s="8"/>
    </row>
    <row r="25" s="2" customFormat="1" ht="34" customHeight="1" spans="1:16377">
      <c r="A25" s="26" t="s">
        <v>146</v>
      </c>
      <c r="B25" s="22">
        <v>1</v>
      </c>
      <c r="C25" s="23">
        <v>290</v>
      </c>
      <c r="D25" s="23">
        <v>290</v>
      </c>
      <c r="E25" s="27">
        <v>290</v>
      </c>
      <c r="F25" s="32"/>
      <c r="G25" s="32"/>
      <c r="H25" s="32"/>
      <c r="I25" s="32"/>
      <c r="J25" s="32"/>
      <c r="K25" s="41">
        <v>960</v>
      </c>
      <c r="L25" s="41">
        <v>960</v>
      </c>
      <c r="M25" s="41">
        <v>960</v>
      </c>
      <c r="N25" s="41">
        <v>960</v>
      </c>
      <c r="XEU25" s="8"/>
      <c r="XEV25" s="8"/>
      <c r="XEW25" s="8"/>
    </row>
    <row r="1048411" s="8" customFormat="1"/>
    <row r="1048412" s="8" customFormat="1"/>
    <row r="1048413" s="8" customFormat="1"/>
    <row r="1048414" s="8" customFormat="1"/>
    <row r="1048415" s="8" customFormat="1"/>
    <row r="1048416" s="8" customFormat="1"/>
    <row r="1048417" s="8" customFormat="1"/>
    <row r="1048418" s="8" customFormat="1"/>
    <row r="1048419" s="8" customFormat="1"/>
    <row r="1048420" s="8" customFormat="1"/>
    <row r="1048421" s="8" customFormat="1"/>
    <row r="1048422" s="8" customFormat="1"/>
    <row r="1048423" s="8" customFormat="1"/>
    <row r="1048424" s="8" customFormat="1"/>
    <row r="1048425" s="8" customFormat="1"/>
    <row r="1048426" s="8" customFormat="1"/>
    <row r="1048427" s="8" customFormat="1"/>
    <row r="1048428" s="8" customFormat="1"/>
    <row r="1048429" s="8" customFormat="1"/>
    <row r="1048430" s="8" customFormat="1"/>
    <row r="1048431" s="8" customFormat="1"/>
    <row r="1048432" s="8" customFormat="1"/>
    <row r="1048433" s="8" customFormat="1"/>
    <row r="1048434" s="8" customFormat="1"/>
    <row r="1048435" s="8" customFormat="1"/>
    <row r="1048436" s="8" customFormat="1"/>
    <row r="1048437" s="8" customFormat="1"/>
    <row r="1048438" s="8" customFormat="1"/>
    <row r="1048439" s="8" customFormat="1"/>
    <row r="1048440" s="8" customFormat="1"/>
    <row r="1048441" s="8" customFormat="1"/>
    <row r="1048442" s="8" customFormat="1"/>
    <row r="1048443" s="8" customFormat="1"/>
    <row r="1048444" s="8" customFormat="1"/>
    <row r="1048445" s="8" customFormat="1"/>
    <row r="1048446" s="8" customFormat="1"/>
    <row r="1048447" s="8" customFormat="1"/>
    <row r="1048448" s="8" customFormat="1"/>
    <row r="1048449" s="8" customFormat="1"/>
    <row r="1048450" s="8" customFormat="1"/>
    <row r="1048451" s="8" customFormat="1"/>
    <row r="1048452" s="8" customFormat="1"/>
    <row r="1048453" s="8" customFormat="1"/>
    <row r="1048454" s="8" customFormat="1"/>
    <row r="1048455" s="8" customFormat="1"/>
    <row r="1048456" s="8" customFormat="1"/>
    <row r="1048457" s="8" customFormat="1"/>
    <row r="1048458" s="8" customFormat="1"/>
    <row r="1048459" s="8" customFormat="1"/>
    <row r="1048460" s="8" customFormat="1"/>
    <row r="1048461" s="8" customFormat="1"/>
    <row r="1048462" s="8" customFormat="1"/>
    <row r="1048463" s="8" customFormat="1"/>
    <row r="1048464" s="8" customFormat="1"/>
    <row r="1048465" s="8" customFormat="1"/>
    <row r="1048466" s="8" customFormat="1"/>
    <row r="1048467" s="8" customFormat="1"/>
    <row r="1048468" s="8" customFormat="1"/>
    <row r="1048469" s="8" customFormat="1"/>
    <row r="1048470" s="8" customFormat="1"/>
    <row r="1048471" s="8" customFormat="1"/>
    <row r="1048472" s="8" customFormat="1"/>
    <row r="1048473" s="8" customFormat="1"/>
    <row r="1048474" s="8" customFormat="1"/>
    <row r="1048475" s="8" customFormat="1"/>
    <row r="1048476" s="8" customFormat="1"/>
    <row r="1048477" s="8" customFormat="1"/>
    <row r="1048478" s="8" customFormat="1"/>
    <row r="1048479" s="8" customFormat="1"/>
    <row r="1048480" s="8" customFormat="1"/>
    <row r="1048481" s="8" customFormat="1"/>
    <row r="1048482" s="8" customFormat="1"/>
    <row r="1048483" s="8" customFormat="1"/>
    <row r="1048484" s="8" customFormat="1"/>
    <row r="1048485" s="8" customFormat="1"/>
    <row r="1048486" s="8" customFormat="1"/>
    <row r="1048487" s="8" customFormat="1"/>
    <row r="1048488" s="8" customFormat="1"/>
    <row r="1048489" s="8" customFormat="1"/>
    <row r="1048490" s="8" customFormat="1"/>
    <row r="1048491" s="8" customFormat="1"/>
    <row r="1048492" s="8" customFormat="1"/>
    <row r="1048493" s="8" customFormat="1"/>
    <row r="1048494" s="8" customFormat="1"/>
    <row r="1048495" s="8" customFormat="1"/>
    <row r="1048496" s="8" customFormat="1"/>
    <row r="1048497" s="8" customFormat="1"/>
    <row r="1048498" s="8" customFormat="1"/>
    <row r="1048499" s="8" customFormat="1"/>
    <row r="1048500" s="8" customFormat="1"/>
    <row r="1048501" s="8" customFormat="1"/>
    <row r="1048502" s="8" customFormat="1"/>
    <row r="1048503" s="8" customFormat="1"/>
    <row r="1048504" s="8" customFormat="1"/>
    <row r="1048505" s="8" customFormat="1"/>
    <row r="1048506" s="8" customFormat="1"/>
    <row r="1048507" s="8" customFormat="1"/>
    <row r="1048508" s="8" customFormat="1"/>
    <row r="1048509" s="8" customFormat="1"/>
    <row r="1048510" s="8" customFormat="1"/>
    <row r="1048511" s="8" customFormat="1"/>
    <row r="1048512" s="8" customFormat="1"/>
    <row r="1048513" s="8" customFormat="1"/>
    <row r="1048514" s="8" customFormat="1"/>
    <row r="1048515" s="8" customFormat="1"/>
    <row r="1048516" s="8" customFormat="1"/>
    <row r="1048517" s="8" customFormat="1"/>
    <row r="1048518" s="8" customFormat="1"/>
    <row r="1048519" s="8" customFormat="1"/>
    <row r="1048520" s="8" customFormat="1"/>
    <row r="1048521" s="8" customFormat="1"/>
    <row r="1048522" s="8" customFormat="1"/>
    <row r="1048523" s="8" customFormat="1"/>
    <row r="1048524" s="8" customFormat="1"/>
    <row r="1048525" s="8" customFormat="1"/>
    <row r="1048526" s="8" customFormat="1"/>
    <row r="1048527" s="8" customFormat="1"/>
    <row r="1048528" s="8" customFormat="1"/>
    <row r="1048529" s="8" customFormat="1"/>
    <row r="1048530" s="8" customFormat="1"/>
    <row r="1048531" s="8" customFormat="1"/>
    <row r="1048532" s="8" customFormat="1"/>
    <row r="1048533" s="8" customFormat="1"/>
    <row r="1048534" s="8" customFormat="1"/>
    <row r="1048535" s="8" customFormat="1"/>
    <row r="1048536" s="8" customFormat="1"/>
    <row r="1048537" s="8" customFormat="1"/>
    <row r="1048538" s="8" customFormat="1"/>
    <row r="1048539" s="8" customFormat="1"/>
    <row r="1048540" s="8" customFormat="1"/>
    <row r="1048541" s="8" customFormat="1"/>
    <row r="1048542" s="8" customFormat="1"/>
    <row r="1048543" s="8" customFormat="1"/>
    <row r="1048544" s="8" customFormat="1"/>
    <row r="1048545" s="8" customFormat="1"/>
    <row r="1048546" s="8" customFormat="1"/>
    <row r="1048547" s="8" customFormat="1"/>
    <row r="1048548" s="8" customFormat="1"/>
    <row r="1048549" s="8" customFormat="1"/>
    <row r="1048550" s="8" customFormat="1"/>
    <row r="1048551" s="8" customFormat="1"/>
    <row r="1048552" s="8" customFormat="1"/>
    <row r="1048553" s="8" customFormat="1"/>
    <row r="1048554" s="8" customFormat="1"/>
    <row r="1048555" s="8" customFormat="1"/>
    <row r="1048556" s="8" customFormat="1"/>
    <row r="1048557" s="8" customFormat="1"/>
    <row r="1048558" s="8" customFormat="1"/>
    <row r="1048559" s="8" customFormat="1"/>
    <row r="1048560" s="8" customFormat="1"/>
    <row r="1048561" s="8" customFormat="1"/>
    <row r="1048562" s="8" customFormat="1"/>
    <row r="1048563" s="8" customFormat="1"/>
    <row r="1048564" s="8" customFormat="1"/>
    <row r="1048565" s="8" customFormat="1"/>
    <row r="1048566" s="8" customFormat="1"/>
    <row r="1048567" s="8" customFormat="1"/>
    <row r="1048568" s="8" customFormat="1"/>
    <row r="1048569" s="8" customFormat="1"/>
    <row r="1048570" s="8" customFormat="1"/>
    <row r="1048571" s="8" customFormat="1"/>
    <row r="1048572" s="8" customFormat="1"/>
  </sheetData>
  <mergeCells count="13">
    <mergeCell ref="A1:N1"/>
    <mergeCell ref="C2:J2"/>
    <mergeCell ref="K2:N2"/>
    <mergeCell ref="D3:G3"/>
    <mergeCell ref="M3:N3"/>
    <mergeCell ref="A2:A4"/>
    <mergeCell ref="B2:B4"/>
    <mergeCell ref="C3:C4"/>
    <mergeCell ref="H3:H4"/>
    <mergeCell ref="I3:I4"/>
    <mergeCell ref="J3:J4"/>
    <mergeCell ref="K3:K4"/>
    <mergeCell ref="L3:L4"/>
  </mergeCells>
  <printOptions horizontalCentered="1"/>
  <pageMargins left="0.751388888888889" right="0.751388888888889" top="0.511805555555556" bottom="0.354166666666667" header="0.393055555555556" footer="0.354166666666667"/>
  <pageSetup paperSize="9" scale="75" orientation="landscape" horizontalDpi="600"/>
  <headerFooter/>
  <ignoredErrors>
    <ignoredError sqref="D23" formula="1"/>
    <ignoredError sqref="J7:N7 E7:F7 B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</dc:creator>
  <cp:lastModifiedBy>WPS_1689562803</cp:lastModifiedBy>
  <dcterms:created xsi:type="dcterms:W3CDTF">2021-12-15T11:02:00Z</dcterms:created>
  <cp:lastPrinted>2021-12-17T09:19:00Z</cp:lastPrinted>
  <dcterms:modified xsi:type="dcterms:W3CDTF">2023-10-30T07:33:30Z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E1C931E674834C3B914EFECA0743CB25</vt:lpwstr>
  </property>
  <property fmtid="{D5CDD505-2E9C-101B-9397-08002B2CF9AE}" pid="3" name="KSOProductBuildVer">
    <vt:lpwstr>2052-12.1.0.15712</vt:lpwstr>
  </property>
</Properties>
</file>