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2023年第三批报账生活交通费补贴明细" sheetId="2" r:id="rId1"/>
  </sheets>
  <definedNames>
    <definedName name="_xlnm._FilterDatabase" localSheetId="0" hidden="1">'2023年第三批报账生活交通费补贴明细'!$A$2:$K$30</definedName>
    <definedName name="_xlnm.Print_Titles" localSheetId="0">'2023年第三批报账生活交通费补贴明细'!$1:$2</definedName>
  </definedNames>
  <calcPr calcId="144525"/>
</workbook>
</file>

<file path=xl/sharedStrings.xml><?xml version="1.0" encoding="utf-8"?>
<sst xmlns="http://schemas.openxmlformats.org/spreadsheetml/2006/main" count="202" uniqueCount="145">
  <si>
    <t>2023年技能培训第三批报账生活交通费补贴明细表</t>
  </si>
  <si>
    <t>序号</t>
  </si>
  <si>
    <t>培训机构名称</t>
  </si>
  <si>
    <t>培训地点</t>
  </si>
  <si>
    <t>培训期数</t>
  </si>
  <si>
    <t>培训时间</t>
  </si>
  <si>
    <t>培训内容</t>
  </si>
  <si>
    <t>享受培训生活和交通费补贴人数</t>
  </si>
  <si>
    <t>补助标准（元）</t>
  </si>
  <si>
    <t>补助金额（元）</t>
  </si>
  <si>
    <t>补贴合计（元）</t>
  </si>
  <si>
    <t>备注</t>
  </si>
  <si>
    <t>安康市松林职业培训学校</t>
  </si>
  <si>
    <t>城关镇西坡社区</t>
  </si>
  <si>
    <t>2023年互联网营销师3期</t>
  </si>
  <si>
    <t>2023.10.7-10.14</t>
  </si>
  <si>
    <t>互联网营销师</t>
  </si>
  <si>
    <t>50元/天</t>
  </si>
  <si>
    <t>均打卡8天</t>
  </si>
  <si>
    <t>安康市感恩职业技能培训学校</t>
  </si>
  <si>
    <t>岚皋硒谷康养基地会议室</t>
  </si>
  <si>
    <t>创业班第1期</t>
  </si>
  <si>
    <t>2023.10.30-11.8</t>
  </si>
  <si>
    <t>SYB创业培训</t>
  </si>
  <si>
    <t>打卡10天5人，9天3人，8天1人</t>
  </si>
  <si>
    <t>岚皋旅游烹饪培训学校</t>
  </si>
  <si>
    <t>校内</t>
  </si>
  <si>
    <t>2023年中式面点师3期</t>
  </si>
  <si>
    <t>2023.10.13-10.27</t>
  </si>
  <si>
    <t>中式面点师3期</t>
  </si>
  <si>
    <t>打卡15天1人，14天3人，13天4人</t>
  </si>
  <si>
    <t>蔺河镇棋盘村活动室</t>
  </si>
  <si>
    <t>2023年中式面点师4期</t>
  </si>
  <si>
    <t>2023.10.26-11.9</t>
  </si>
  <si>
    <t>中式面点师4期</t>
  </si>
  <si>
    <t>打卡15天9人，14天2人，13天11人</t>
  </si>
  <si>
    <t>岚皋县领先职业技能培训学校</t>
  </si>
  <si>
    <t>南宫山镇红日村活动室</t>
  </si>
  <si>
    <t>2023年茶园工1期</t>
  </si>
  <si>
    <t>2023.10.16-10.22</t>
  </si>
  <si>
    <t>茶园工1期</t>
  </si>
  <si>
    <t>打卡6天18人，5天1人</t>
  </si>
  <si>
    <t>孟石岭镇丰景村活动室</t>
  </si>
  <si>
    <t>2023年茶园工2期</t>
  </si>
  <si>
    <t>茶园工2期</t>
  </si>
  <si>
    <t>打卡6天21人，5天3人</t>
  </si>
  <si>
    <t>孟石岭镇田坝村活动室</t>
  </si>
  <si>
    <t>2023年茶园工3期</t>
  </si>
  <si>
    <t>茶园工3期</t>
  </si>
  <si>
    <t>打卡6天12人，5天4人</t>
  </si>
  <si>
    <t>孟石岭镇丰坪村活动室</t>
  </si>
  <si>
    <t>2023年茶园工4期</t>
  </si>
  <si>
    <t>茶园工4期</t>
  </si>
  <si>
    <t>打卡6天21人，5天2人</t>
  </si>
  <si>
    <t>岚皋县巴人职业技能培训学校</t>
  </si>
  <si>
    <t>创业创新园六楼</t>
  </si>
  <si>
    <t>2023年修脚师19期</t>
  </si>
  <si>
    <t>2023.10.27-11.8</t>
  </si>
  <si>
    <t>修脚师19期</t>
  </si>
  <si>
    <t>均打卡12天</t>
  </si>
  <si>
    <t>2023年修脚师20期</t>
  </si>
  <si>
    <t>2023.11.15-11.26</t>
  </si>
  <si>
    <t>修脚师20期</t>
  </si>
  <si>
    <t>均打卡11天</t>
  </si>
  <si>
    <t>岚皋县志成职业技能培训学校</t>
  </si>
  <si>
    <t>创业创新园4楼</t>
  </si>
  <si>
    <t>2023年总15期</t>
  </si>
  <si>
    <t>2023.10.9-10.20</t>
  </si>
  <si>
    <t>养老护理员    1期</t>
  </si>
  <si>
    <t>打卡11天4人，10天6人，9天3人,8天1人</t>
  </si>
  <si>
    <t>佐龙镇佐龙村会议室</t>
  </si>
  <si>
    <t>2023年总16期</t>
  </si>
  <si>
    <t>2023.10.13-10.23</t>
  </si>
  <si>
    <t>养老护理员    2期</t>
  </si>
  <si>
    <t>打卡11天4人，10天2人，9天7人,8天1人,7天1人</t>
  </si>
  <si>
    <t>南宫山镇花里村会议室</t>
  </si>
  <si>
    <t>2023年总17期</t>
  </si>
  <si>
    <t>2023.10.21-10.31</t>
  </si>
  <si>
    <t>养老护理员    3期</t>
  </si>
  <si>
    <t>打卡11天1人，10天4人，9天4人,8天3人</t>
  </si>
  <si>
    <t>岚皋县职业教育中心</t>
  </si>
  <si>
    <t>2023年总第04期</t>
  </si>
  <si>
    <t>2023.5.23-6.1</t>
  </si>
  <si>
    <t>茶艺师</t>
  </si>
  <si>
    <t>均打卡10天</t>
  </si>
  <si>
    <t>孟石岭镇武学村</t>
  </si>
  <si>
    <t>2023年总第05期</t>
  </si>
  <si>
    <t>2023.5.24-5.26</t>
  </si>
  <si>
    <t>致富带头人    2期</t>
  </si>
  <si>
    <t>打卡3天</t>
  </si>
  <si>
    <t>蔺河镇</t>
  </si>
  <si>
    <t>2023年总第06期</t>
  </si>
  <si>
    <t>2023.5.31-6.02</t>
  </si>
  <si>
    <t>致富带头人    3期</t>
  </si>
  <si>
    <t>均打卡3天</t>
  </si>
  <si>
    <t>四季镇月坝村</t>
  </si>
  <si>
    <t>2023年总第07期</t>
  </si>
  <si>
    <t>2023.6.5-6.7</t>
  </si>
  <si>
    <t>致富带头人    4期</t>
  </si>
  <si>
    <t>南宫山镇</t>
  </si>
  <si>
    <t>2023年总第08期</t>
  </si>
  <si>
    <t>2023.6.12-6.14</t>
  </si>
  <si>
    <t>致富带头人    5期</t>
  </si>
  <si>
    <t xml:space="preserve">大道河镇政府 </t>
  </si>
  <si>
    <t>2023年总第09期</t>
  </si>
  <si>
    <t>2023.6.19-6.19</t>
  </si>
  <si>
    <t>致富带头人    6期</t>
  </si>
  <si>
    <t>均打卡1天</t>
  </si>
  <si>
    <t>滔河镇</t>
  </si>
  <si>
    <t>2023年总第10期</t>
  </si>
  <si>
    <t>2023.6.20-6.20</t>
  </si>
  <si>
    <t>致富带头人    7期</t>
  </si>
  <si>
    <t>佐龙镇</t>
  </si>
  <si>
    <t>2023年总第11期</t>
  </si>
  <si>
    <t>2023.7.12-7.13</t>
  </si>
  <si>
    <t>致富带头人    8期</t>
  </si>
  <si>
    <t>均打卡2天</t>
  </si>
  <si>
    <t>堰门镇</t>
  </si>
  <si>
    <t>2023年总第12期</t>
  </si>
  <si>
    <t>2023.7.24-7.25</t>
  </si>
  <si>
    <t>致富带头人    9期</t>
  </si>
  <si>
    <t>城关镇</t>
  </si>
  <si>
    <t>2023年总第13期</t>
  </si>
  <si>
    <t>2023.8.9-8.11</t>
  </si>
  <si>
    <t>致富带头人    10期</t>
  </si>
  <si>
    <t>民主镇</t>
  </si>
  <si>
    <t>2023年总第14期</t>
  </si>
  <si>
    <t>2023.8.16-8.17</t>
  </si>
  <si>
    <t>致富带头人    11期</t>
  </si>
  <si>
    <t>6人打卡2天，4人打卡1天</t>
  </si>
  <si>
    <t>官元镇</t>
  </si>
  <si>
    <t>2023年总第15期</t>
  </si>
  <si>
    <t>2023.8.29-8.29</t>
  </si>
  <si>
    <t>致富带头人    12期</t>
  </si>
  <si>
    <t>佐龙镇花坝村村委会</t>
  </si>
  <si>
    <t>2023年总06期</t>
  </si>
  <si>
    <t>2023.6.6-6.10</t>
  </si>
  <si>
    <t>公益性岗位第3期</t>
  </si>
  <si>
    <t>补发柯恒新生活交通费补贴</t>
  </si>
  <si>
    <t>四季镇竹园村会议室</t>
  </si>
  <si>
    <t>2023年总11期</t>
  </si>
  <si>
    <t>2023.7.14-7.18</t>
  </si>
  <si>
    <t>公益性岗位第8期</t>
  </si>
  <si>
    <t>补发周永学生活交通费补贴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</si>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</sst>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b/>
      <sz val="11"/>
      <color theme="1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b/>
      <sz val="11"/>
      <color theme="1"/>
      <name val="宋体"/>
      <charset val="134"/>
      <scheme val="minor"/>
    </font>
    <font>
      <b/>
      <sz val="12"/>
      <color theme="1"/>
      <name val="宋体"/>
      <charset val="134"/>
    </font>
    <font>
      <b/>
      <sz val="12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30"/>
  <sheetViews>
    <sheetView tabSelected="1" workbookViewId="0">
      <pane ySplit="2" topLeftCell="A6" activePane="bottomLeft" state="frozen"/>
      <selection/>
      <selection pane="bottomLeft" activeCell="E14" sqref="E14"/>
    </sheetView>
  </sheetViews>
  <sheetFormatPr defaultColWidth="9" defaultRowHeight="13.5"/>
  <cols>
    <col min="1" max="1" width="4.625" customWidth="1"/>
    <col min="2" max="2" width="16.55" customWidth="1"/>
    <col min="3" max="3" width="11.25" customWidth="1"/>
    <col min="4" max="4" width="10.375" customWidth="1"/>
    <col min="5" max="5" width="15.775" customWidth="1"/>
    <col min="6" max="6" width="10.625" customWidth="1"/>
    <col min="7" max="7" width="12.625" customWidth="1"/>
    <col min="8" max="10" width="8.625" customWidth="1"/>
    <col min="11" max="11" width="30.625" customWidth="1"/>
  </cols>
  <sheetData>
    <row r="1" ht="50.1" customHeight="1" spans="1:1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45" customHeight="1" spans="1:1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9" t="s">
        <v>10</v>
      </c>
      <c r="K2" s="10" t="s">
        <v>11</v>
      </c>
    </row>
    <row r="3" ht="30" customHeight="1" spans="1:11">
      <c r="A3" s="5">
        <v>1</v>
      </c>
      <c r="B3" s="5" t="s">
        <v>12</v>
      </c>
      <c r="C3" s="5" t="s">
        <v>13</v>
      </c>
      <c r="D3" s="6" t="s">
        <v>14</v>
      </c>
      <c r="E3" s="5" t="s">
        <v>15</v>
      </c>
      <c r="F3" s="6" t="s">
        <v>16</v>
      </c>
      <c r="G3" s="5">
        <v>26</v>
      </c>
      <c r="H3" s="5" t="s">
        <v>17</v>
      </c>
      <c r="I3" s="5">
        <f>50*8*G3</f>
        <v>10400</v>
      </c>
      <c r="J3" s="5">
        <f t="shared" ref="J3:J29" si="0">I3</f>
        <v>10400</v>
      </c>
      <c r="K3" s="5" t="s">
        <v>18</v>
      </c>
    </row>
    <row r="4" ht="30" customHeight="1" spans="1:11">
      <c r="A4" s="5">
        <v>2</v>
      </c>
      <c r="B4" s="5" t="s">
        <v>19</v>
      </c>
      <c r="C4" s="5" t="s">
        <v>20</v>
      </c>
      <c r="D4" s="5" t="s">
        <v>21</v>
      </c>
      <c r="E4" s="5" t="s">
        <v>22</v>
      </c>
      <c r="F4" s="5" t="s">
        <v>23</v>
      </c>
      <c r="G4" s="5">
        <v>9</v>
      </c>
      <c r="H4" s="5" t="s">
        <v>17</v>
      </c>
      <c r="I4" s="5">
        <f>500*5+450*3+400*1</f>
        <v>4250</v>
      </c>
      <c r="J4" s="5">
        <f t="shared" si="0"/>
        <v>4250</v>
      </c>
      <c r="K4" s="5" t="s">
        <v>24</v>
      </c>
    </row>
    <row r="5" s="1" customFormat="1" ht="30" customHeight="1" spans="1:11">
      <c r="A5" s="5">
        <v>3</v>
      </c>
      <c r="B5" s="5" t="s">
        <v>25</v>
      </c>
      <c r="C5" s="5" t="s">
        <v>26</v>
      </c>
      <c r="D5" s="5" t="s">
        <v>27</v>
      </c>
      <c r="E5" s="6" t="s">
        <v>28</v>
      </c>
      <c r="F5" s="5" t="s">
        <v>29</v>
      </c>
      <c r="G5" s="5">
        <v>8</v>
      </c>
      <c r="H5" s="5" t="s">
        <v>17</v>
      </c>
      <c r="I5" s="5">
        <v>5450</v>
      </c>
      <c r="J5" s="5">
        <f t="shared" si="0"/>
        <v>5450</v>
      </c>
      <c r="K5" s="5" t="s">
        <v>30</v>
      </c>
    </row>
    <row r="6" ht="30" customHeight="1" spans="1:11">
      <c r="A6" s="5">
        <v>4</v>
      </c>
      <c r="B6" s="5" t="s">
        <v>25</v>
      </c>
      <c r="C6" s="5" t="s">
        <v>31</v>
      </c>
      <c r="D6" s="5" t="s">
        <v>32</v>
      </c>
      <c r="E6" s="5" t="s">
        <v>33</v>
      </c>
      <c r="F6" s="5" t="s">
        <v>34</v>
      </c>
      <c r="G6" s="5">
        <v>22</v>
      </c>
      <c r="H6" s="5" t="s">
        <v>17</v>
      </c>
      <c r="I6" s="5">
        <v>15300</v>
      </c>
      <c r="J6" s="5">
        <f t="shared" si="0"/>
        <v>15300</v>
      </c>
      <c r="K6" s="5" t="s">
        <v>35</v>
      </c>
    </row>
    <row r="7" ht="30" customHeight="1" spans="1:11">
      <c r="A7" s="5">
        <v>5</v>
      </c>
      <c r="B7" s="5" t="s">
        <v>36</v>
      </c>
      <c r="C7" s="5" t="s">
        <v>37</v>
      </c>
      <c r="D7" s="5" t="s">
        <v>38</v>
      </c>
      <c r="E7" s="5" t="s">
        <v>39</v>
      </c>
      <c r="F7" s="5" t="s">
        <v>40</v>
      </c>
      <c r="G7" s="5">
        <v>19</v>
      </c>
      <c r="H7" s="5" t="s">
        <v>17</v>
      </c>
      <c r="I7" s="5">
        <f>6*50*18+5*50*1</f>
        <v>5650</v>
      </c>
      <c r="J7" s="5">
        <f t="shared" si="0"/>
        <v>5650</v>
      </c>
      <c r="K7" s="5" t="s">
        <v>41</v>
      </c>
    </row>
    <row r="8" ht="30" customHeight="1" spans="1:11">
      <c r="A8" s="5">
        <v>6</v>
      </c>
      <c r="B8" s="5" t="s">
        <v>36</v>
      </c>
      <c r="C8" s="5" t="s">
        <v>42</v>
      </c>
      <c r="D8" s="5" t="s">
        <v>43</v>
      </c>
      <c r="E8" s="6" t="s">
        <v>39</v>
      </c>
      <c r="F8" s="5" t="s">
        <v>44</v>
      </c>
      <c r="G8" s="5">
        <v>24</v>
      </c>
      <c r="H8" s="5" t="s">
        <v>17</v>
      </c>
      <c r="I8" s="5">
        <f>6*50*21+5*50*3</f>
        <v>7050</v>
      </c>
      <c r="J8" s="5">
        <f t="shared" si="0"/>
        <v>7050</v>
      </c>
      <c r="K8" s="5" t="s">
        <v>45</v>
      </c>
    </row>
    <row r="9" ht="30" customHeight="1" spans="1:11">
      <c r="A9" s="5">
        <v>7</v>
      </c>
      <c r="B9" s="5" t="s">
        <v>36</v>
      </c>
      <c r="C9" s="5" t="s">
        <v>46</v>
      </c>
      <c r="D9" s="5" t="s">
        <v>47</v>
      </c>
      <c r="E9" s="6" t="s">
        <v>39</v>
      </c>
      <c r="F9" s="5" t="s">
        <v>48</v>
      </c>
      <c r="G9" s="5">
        <v>16</v>
      </c>
      <c r="H9" s="5" t="s">
        <v>17</v>
      </c>
      <c r="I9" s="5">
        <f>6*50*12+5*50*4</f>
        <v>4600</v>
      </c>
      <c r="J9" s="5">
        <f t="shared" si="0"/>
        <v>4600</v>
      </c>
      <c r="K9" s="5" t="s">
        <v>49</v>
      </c>
    </row>
    <row r="10" ht="30" customHeight="1" spans="1:11">
      <c r="A10" s="5">
        <v>8</v>
      </c>
      <c r="B10" s="5" t="s">
        <v>36</v>
      </c>
      <c r="C10" s="5" t="s">
        <v>50</v>
      </c>
      <c r="D10" s="5" t="s">
        <v>51</v>
      </c>
      <c r="E10" s="5" t="s">
        <v>39</v>
      </c>
      <c r="F10" s="5" t="s">
        <v>52</v>
      </c>
      <c r="G10" s="5">
        <v>23</v>
      </c>
      <c r="H10" s="5" t="s">
        <v>17</v>
      </c>
      <c r="I10" s="5">
        <f>6*50*21+5*50*2</f>
        <v>6800</v>
      </c>
      <c r="J10" s="5">
        <f t="shared" si="0"/>
        <v>6800</v>
      </c>
      <c r="K10" s="5" t="s">
        <v>53</v>
      </c>
    </row>
    <row r="11" ht="30" customHeight="1" spans="1:11">
      <c r="A11" s="5">
        <v>9</v>
      </c>
      <c r="B11" s="5" t="s">
        <v>54</v>
      </c>
      <c r="C11" s="5" t="s">
        <v>55</v>
      </c>
      <c r="D11" s="5" t="s">
        <v>56</v>
      </c>
      <c r="E11" s="5" t="s">
        <v>57</v>
      </c>
      <c r="F11" s="5" t="s">
        <v>58</v>
      </c>
      <c r="G11" s="5">
        <v>17</v>
      </c>
      <c r="H11" s="5" t="s">
        <v>17</v>
      </c>
      <c r="I11" s="5">
        <f>600*G11</f>
        <v>10200</v>
      </c>
      <c r="J11" s="5">
        <f t="shared" si="0"/>
        <v>10200</v>
      </c>
      <c r="K11" s="5" t="s">
        <v>59</v>
      </c>
    </row>
    <row r="12" ht="30" customHeight="1" spans="1:11">
      <c r="A12" s="5">
        <v>10</v>
      </c>
      <c r="B12" s="5" t="s">
        <v>54</v>
      </c>
      <c r="C12" s="5" t="s">
        <v>55</v>
      </c>
      <c r="D12" s="5" t="s">
        <v>60</v>
      </c>
      <c r="E12" s="5" t="s">
        <v>61</v>
      </c>
      <c r="F12" s="5" t="s">
        <v>62</v>
      </c>
      <c r="G12" s="5">
        <v>7</v>
      </c>
      <c r="H12" s="5" t="s">
        <v>17</v>
      </c>
      <c r="I12" s="5">
        <f>550*G12</f>
        <v>3850</v>
      </c>
      <c r="J12" s="5">
        <f t="shared" si="0"/>
        <v>3850</v>
      </c>
      <c r="K12" s="5" t="s">
        <v>63</v>
      </c>
    </row>
    <row r="13" ht="30" customHeight="1" spans="1:11">
      <c r="A13" s="5">
        <v>11</v>
      </c>
      <c r="B13" s="5" t="s">
        <v>64</v>
      </c>
      <c r="C13" s="5" t="s">
        <v>65</v>
      </c>
      <c r="D13" s="5" t="s">
        <v>66</v>
      </c>
      <c r="E13" s="5" t="s">
        <v>67</v>
      </c>
      <c r="F13" s="5" t="s">
        <v>68</v>
      </c>
      <c r="G13" s="5">
        <v>14</v>
      </c>
      <c r="H13" s="5" t="s">
        <v>17</v>
      </c>
      <c r="I13" s="5">
        <f>550*4+500*6+450*3+400*1</f>
        <v>6950</v>
      </c>
      <c r="J13" s="5">
        <f t="shared" si="0"/>
        <v>6950</v>
      </c>
      <c r="K13" s="5" t="s">
        <v>69</v>
      </c>
    </row>
    <row r="14" ht="30" customHeight="1" spans="1:11">
      <c r="A14" s="5">
        <v>12</v>
      </c>
      <c r="B14" s="5" t="s">
        <v>64</v>
      </c>
      <c r="C14" s="5" t="s">
        <v>70</v>
      </c>
      <c r="D14" s="5" t="s">
        <v>71</v>
      </c>
      <c r="E14" s="5" t="s">
        <v>72</v>
      </c>
      <c r="F14" s="5" t="s">
        <v>73</v>
      </c>
      <c r="G14" s="5">
        <v>15</v>
      </c>
      <c r="H14" s="5" t="s">
        <v>17</v>
      </c>
      <c r="I14" s="5">
        <f>550*4+500*2+450*7+400*1+350*1</f>
        <v>7100</v>
      </c>
      <c r="J14" s="5">
        <f t="shared" si="0"/>
        <v>7100</v>
      </c>
      <c r="K14" s="5" t="s">
        <v>74</v>
      </c>
    </row>
    <row r="15" ht="30" customHeight="1" spans="1:11">
      <c r="A15" s="5">
        <v>13</v>
      </c>
      <c r="B15" s="5" t="s">
        <v>64</v>
      </c>
      <c r="C15" s="5" t="s">
        <v>75</v>
      </c>
      <c r="D15" s="5" t="s">
        <v>76</v>
      </c>
      <c r="E15" s="5" t="s">
        <v>77</v>
      </c>
      <c r="F15" s="5" t="s">
        <v>78</v>
      </c>
      <c r="G15" s="5">
        <v>12</v>
      </c>
      <c r="H15" s="5" t="s">
        <v>17</v>
      </c>
      <c r="I15" s="5">
        <f>550*1+500*4+450*4+400*3</f>
        <v>5550</v>
      </c>
      <c r="J15" s="5">
        <f t="shared" si="0"/>
        <v>5550</v>
      </c>
      <c r="K15" s="5" t="s">
        <v>79</v>
      </c>
    </row>
    <row r="16" ht="30" customHeight="1" spans="1:11">
      <c r="A16" s="5">
        <v>14</v>
      </c>
      <c r="B16" s="5" t="s">
        <v>80</v>
      </c>
      <c r="C16" s="5" t="s">
        <v>26</v>
      </c>
      <c r="D16" s="5" t="s">
        <v>81</v>
      </c>
      <c r="E16" s="5" t="s">
        <v>82</v>
      </c>
      <c r="F16" s="5" t="s">
        <v>83</v>
      </c>
      <c r="G16" s="5">
        <v>3</v>
      </c>
      <c r="H16" s="5" t="s">
        <v>17</v>
      </c>
      <c r="I16" s="5">
        <f>500*G16</f>
        <v>1500</v>
      </c>
      <c r="J16" s="5">
        <f t="shared" si="0"/>
        <v>1500</v>
      </c>
      <c r="K16" s="5" t="s">
        <v>84</v>
      </c>
    </row>
    <row r="17" ht="30" customHeight="1" spans="1:11">
      <c r="A17" s="5">
        <v>15</v>
      </c>
      <c r="B17" s="5" t="s">
        <v>80</v>
      </c>
      <c r="C17" s="5" t="s">
        <v>85</v>
      </c>
      <c r="D17" s="5" t="s">
        <v>86</v>
      </c>
      <c r="E17" s="5" t="s">
        <v>87</v>
      </c>
      <c r="F17" s="5" t="s">
        <v>88</v>
      </c>
      <c r="G17" s="5">
        <v>1</v>
      </c>
      <c r="H17" s="5" t="s">
        <v>17</v>
      </c>
      <c r="I17" s="5">
        <v>150</v>
      </c>
      <c r="J17" s="5">
        <f t="shared" si="0"/>
        <v>150</v>
      </c>
      <c r="K17" s="5" t="s">
        <v>89</v>
      </c>
    </row>
    <row r="18" ht="30" customHeight="1" spans="1:11">
      <c r="A18" s="5">
        <v>16</v>
      </c>
      <c r="B18" s="5" t="s">
        <v>80</v>
      </c>
      <c r="C18" s="5" t="s">
        <v>90</v>
      </c>
      <c r="D18" s="5" t="s">
        <v>91</v>
      </c>
      <c r="E18" s="5" t="s">
        <v>92</v>
      </c>
      <c r="F18" s="5" t="s">
        <v>93</v>
      </c>
      <c r="G18" s="5">
        <v>4</v>
      </c>
      <c r="H18" s="5" t="s">
        <v>17</v>
      </c>
      <c r="I18" s="5">
        <f t="shared" ref="I18:I21" si="1">150*G18</f>
        <v>600</v>
      </c>
      <c r="J18" s="5">
        <f t="shared" si="0"/>
        <v>600</v>
      </c>
      <c r="K18" s="5" t="s">
        <v>94</v>
      </c>
    </row>
    <row r="19" ht="30" customHeight="1" spans="1:11">
      <c r="A19" s="5">
        <v>17</v>
      </c>
      <c r="B19" s="5" t="s">
        <v>80</v>
      </c>
      <c r="C19" s="5" t="s">
        <v>95</v>
      </c>
      <c r="D19" s="5" t="s">
        <v>96</v>
      </c>
      <c r="E19" s="5" t="s">
        <v>97</v>
      </c>
      <c r="F19" s="5" t="s">
        <v>98</v>
      </c>
      <c r="G19" s="5">
        <v>20</v>
      </c>
      <c r="H19" s="5" t="s">
        <v>17</v>
      </c>
      <c r="I19" s="5">
        <f t="shared" si="1"/>
        <v>3000</v>
      </c>
      <c r="J19" s="5">
        <f t="shared" si="0"/>
        <v>3000</v>
      </c>
      <c r="K19" s="5" t="s">
        <v>94</v>
      </c>
    </row>
    <row r="20" ht="30" customHeight="1" spans="1:11">
      <c r="A20" s="5">
        <v>18</v>
      </c>
      <c r="B20" s="5" t="s">
        <v>80</v>
      </c>
      <c r="C20" s="5" t="s">
        <v>99</v>
      </c>
      <c r="D20" s="5" t="s">
        <v>100</v>
      </c>
      <c r="E20" s="5" t="s">
        <v>101</v>
      </c>
      <c r="F20" s="5" t="s">
        <v>102</v>
      </c>
      <c r="G20" s="5">
        <v>10</v>
      </c>
      <c r="H20" s="5" t="s">
        <v>17</v>
      </c>
      <c r="I20" s="5">
        <f t="shared" si="1"/>
        <v>1500</v>
      </c>
      <c r="J20" s="5">
        <f t="shared" si="0"/>
        <v>1500</v>
      </c>
      <c r="K20" s="5" t="s">
        <v>94</v>
      </c>
    </row>
    <row r="21" ht="30" customHeight="1" spans="1:11">
      <c r="A21" s="5">
        <v>19</v>
      </c>
      <c r="B21" s="5" t="s">
        <v>80</v>
      </c>
      <c r="C21" s="5" t="s">
        <v>103</v>
      </c>
      <c r="D21" s="5" t="s">
        <v>104</v>
      </c>
      <c r="E21" s="5" t="s">
        <v>105</v>
      </c>
      <c r="F21" s="5" t="s">
        <v>106</v>
      </c>
      <c r="G21" s="5">
        <v>4</v>
      </c>
      <c r="H21" s="5" t="s">
        <v>17</v>
      </c>
      <c r="I21" s="5">
        <f t="shared" ref="I21:I23" si="2">50*G21</f>
        <v>200</v>
      </c>
      <c r="J21" s="5">
        <f t="shared" si="0"/>
        <v>200</v>
      </c>
      <c r="K21" s="5" t="s">
        <v>107</v>
      </c>
    </row>
    <row r="22" ht="30" customHeight="1" spans="1:11">
      <c r="A22" s="5">
        <v>20</v>
      </c>
      <c r="B22" s="5" t="s">
        <v>80</v>
      </c>
      <c r="C22" s="5" t="s">
        <v>108</v>
      </c>
      <c r="D22" s="5" t="s">
        <v>109</v>
      </c>
      <c r="E22" s="5" t="s">
        <v>110</v>
      </c>
      <c r="F22" s="5" t="s">
        <v>111</v>
      </c>
      <c r="G22" s="5">
        <v>7</v>
      </c>
      <c r="H22" s="5" t="s">
        <v>17</v>
      </c>
      <c r="I22" s="5">
        <f t="shared" si="2"/>
        <v>350</v>
      </c>
      <c r="J22" s="5">
        <f t="shared" si="0"/>
        <v>350</v>
      </c>
      <c r="K22" s="5" t="s">
        <v>107</v>
      </c>
    </row>
    <row r="23" ht="30" customHeight="1" spans="1:11">
      <c r="A23" s="5">
        <v>21</v>
      </c>
      <c r="B23" s="5" t="s">
        <v>80</v>
      </c>
      <c r="C23" s="6" t="s">
        <v>112</v>
      </c>
      <c r="D23" s="5" t="s">
        <v>113</v>
      </c>
      <c r="E23" s="6" t="s">
        <v>114</v>
      </c>
      <c r="F23" s="5" t="s">
        <v>115</v>
      </c>
      <c r="G23" s="5">
        <v>5</v>
      </c>
      <c r="H23" s="5" t="s">
        <v>17</v>
      </c>
      <c r="I23" s="5">
        <f t="shared" ref="I23:I26" si="3">100*G23</f>
        <v>500</v>
      </c>
      <c r="J23" s="5">
        <f t="shared" si="0"/>
        <v>500</v>
      </c>
      <c r="K23" s="5" t="s">
        <v>116</v>
      </c>
    </row>
    <row r="24" ht="30" customHeight="1" spans="1:11">
      <c r="A24" s="5">
        <v>22</v>
      </c>
      <c r="B24" s="5" t="s">
        <v>80</v>
      </c>
      <c r="C24" s="5" t="s">
        <v>117</v>
      </c>
      <c r="D24" s="5" t="s">
        <v>118</v>
      </c>
      <c r="E24" s="5" t="s">
        <v>119</v>
      </c>
      <c r="F24" s="5" t="s">
        <v>120</v>
      </c>
      <c r="G24" s="5">
        <v>7</v>
      </c>
      <c r="H24" s="5" t="s">
        <v>17</v>
      </c>
      <c r="I24" s="5">
        <f t="shared" si="3"/>
        <v>700</v>
      </c>
      <c r="J24" s="5">
        <f t="shared" si="0"/>
        <v>700</v>
      </c>
      <c r="K24" s="5" t="s">
        <v>116</v>
      </c>
    </row>
    <row r="25" ht="30" customHeight="1" spans="1:11">
      <c r="A25" s="5">
        <v>23</v>
      </c>
      <c r="B25" s="5" t="s">
        <v>80</v>
      </c>
      <c r="C25" s="5" t="s">
        <v>121</v>
      </c>
      <c r="D25" s="5" t="s">
        <v>122</v>
      </c>
      <c r="E25" s="5" t="s">
        <v>123</v>
      </c>
      <c r="F25" s="5" t="s">
        <v>124</v>
      </c>
      <c r="G25" s="5">
        <v>11</v>
      </c>
      <c r="H25" s="5" t="s">
        <v>17</v>
      </c>
      <c r="I25" s="5">
        <f>150*G25</f>
        <v>1650</v>
      </c>
      <c r="J25" s="5">
        <f t="shared" si="0"/>
        <v>1650</v>
      </c>
      <c r="K25" s="5" t="s">
        <v>94</v>
      </c>
    </row>
    <row r="26" ht="30" customHeight="1" spans="1:11">
      <c r="A26" s="5">
        <v>24</v>
      </c>
      <c r="B26" s="5" t="s">
        <v>80</v>
      </c>
      <c r="C26" s="5" t="s">
        <v>125</v>
      </c>
      <c r="D26" s="5" t="s">
        <v>126</v>
      </c>
      <c r="E26" s="5" t="s">
        <v>127</v>
      </c>
      <c r="F26" s="5" t="s">
        <v>128</v>
      </c>
      <c r="G26" s="5">
        <v>10</v>
      </c>
      <c r="H26" s="5" t="s">
        <v>17</v>
      </c>
      <c r="I26" s="5">
        <f>100*6+50*4</f>
        <v>800</v>
      </c>
      <c r="J26" s="5">
        <f t="shared" si="0"/>
        <v>800</v>
      </c>
      <c r="K26" s="5" t="s">
        <v>129</v>
      </c>
    </row>
    <row r="27" ht="30" customHeight="1" spans="1:11">
      <c r="A27" s="5">
        <v>25</v>
      </c>
      <c r="B27" s="5" t="s">
        <v>80</v>
      </c>
      <c r="C27" s="5" t="s">
        <v>130</v>
      </c>
      <c r="D27" s="5" t="s">
        <v>131</v>
      </c>
      <c r="E27" s="5" t="s">
        <v>132</v>
      </c>
      <c r="F27" s="5" t="s">
        <v>133</v>
      </c>
      <c r="G27" s="5">
        <v>2</v>
      </c>
      <c r="H27" s="5" t="s">
        <v>17</v>
      </c>
      <c r="I27" s="5">
        <f>50*G27</f>
        <v>100</v>
      </c>
      <c r="J27" s="5">
        <f t="shared" si="0"/>
        <v>100</v>
      </c>
      <c r="K27" s="5" t="s">
        <v>107</v>
      </c>
    </row>
    <row r="28" ht="30" customHeight="1" spans="1:11">
      <c r="A28" s="5">
        <v>26</v>
      </c>
      <c r="B28" s="5" t="s">
        <v>64</v>
      </c>
      <c r="C28" s="6" t="s">
        <v>134</v>
      </c>
      <c r="D28" s="5" t="s">
        <v>135</v>
      </c>
      <c r="E28" s="6" t="s">
        <v>136</v>
      </c>
      <c r="F28" s="5" t="s">
        <v>137</v>
      </c>
      <c r="G28" s="5">
        <v>1</v>
      </c>
      <c r="H28" s="5" t="s">
        <v>17</v>
      </c>
      <c r="I28" s="5">
        <v>150</v>
      </c>
      <c r="J28" s="5">
        <f t="shared" si="0"/>
        <v>150</v>
      </c>
      <c r="K28" s="5" t="s">
        <v>138</v>
      </c>
    </row>
    <row r="29" ht="30" customHeight="1" spans="1:11">
      <c r="A29" s="5">
        <v>27</v>
      </c>
      <c r="B29" s="5" t="s">
        <v>64</v>
      </c>
      <c r="C29" s="5" t="s">
        <v>139</v>
      </c>
      <c r="D29" s="5" t="s">
        <v>140</v>
      </c>
      <c r="E29" s="5" t="s">
        <v>141</v>
      </c>
      <c r="F29" s="5" t="s">
        <v>142</v>
      </c>
      <c r="G29" s="5">
        <v>1</v>
      </c>
      <c r="H29" s="5" t="s">
        <v>17</v>
      </c>
      <c r="I29" s="5">
        <v>200</v>
      </c>
      <c r="J29" s="5">
        <f t="shared" si="0"/>
        <v>200</v>
      </c>
      <c r="K29" s="5" t="s">
        <v>143</v>
      </c>
    </row>
    <row r="30" ht="30" customHeight="1" spans="1:11">
      <c r="A30" s="7" t="s">
        <v>144</v>
      </c>
      <c r="B30" s="7"/>
      <c r="C30" s="7"/>
      <c r="D30" s="7"/>
      <c r="E30" s="7"/>
      <c r="F30" s="7"/>
      <c r="G30" s="7">
        <f>SUM(G3:G29)</f>
        <v>298</v>
      </c>
      <c r="H30" s="8"/>
      <c r="I30" s="7"/>
      <c r="J30" s="7">
        <f>SUM(J3:J29)</f>
        <v>104550</v>
      </c>
      <c r="K30" s="8"/>
    </row>
  </sheetData>
  <autoFilter ref="A2:K30">
    <extLst/>
  </autoFilter>
  <mergeCells count="2">
    <mergeCell ref="A1:K1"/>
    <mergeCell ref="A30:F30"/>
  </mergeCells>
  <pageMargins left="0.751388888888889" right="0.751388888888889" top="0.629861111111111" bottom="0.511805555555556" header="0.5" footer="0.5"/>
  <pageSetup paperSize="9" scale="95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2023年第三批报账生活交通费补贴明细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三山</cp:lastModifiedBy>
  <dcterms:created xsi:type="dcterms:W3CDTF">2021-11-10T01:27:00Z</dcterms:created>
  <dcterms:modified xsi:type="dcterms:W3CDTF">2023-12-04T07:17:52Z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86336BB3EC9D493A8E177B360E23199C</vt:lpwstr>
  </property>
  <property fmtid="{D5CDD505-2E9C-101B-9397-08002B2CF9AE}" pid="3" name="KSOProductBuildVer">
    <vt:lpwstr>2052-12.1.0.15712</vt:lpwstr>
  </property>
</Properties>
</file>