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3年岚皋旅游烹饪培训学校培训报账明细" sheetId="12" r:id="rId1"/>
  </sheets>
  <definedNames>
    <definedName name="_xlnm._FilterDatabase" localSheetId="0" hidden="1">'2023年岚皋旅游烹饪培训学校培训报账明细'!$A$2:$M$14</definedName>
  </definedNames>
  <calcPr calcId="144525"/>
</workbook>
</file>

<file path=xl/sharedStrings.xml><?xml version="1.0" encoding="utf-8"?>
<sst xmlns="http://schemas.openxmlformats.org/spreadsheetml/2006/main" count="92" uniqueCount="70">
  <si>
    <t>2023年岚皋旅游烹饪培训学校培训报账明细表</t>
  </si>
  <si>
    <t>序号</t>
  </si>
  <si>
    <t>培训机构名称</t>
  </si>
  <si>
    <t>培训地点</t>
  </si>
  <si>
    <t>培训期数</t>
  </si>
  <si>
    <t>培训时间</t>
  </si>
  <si>
    <t>培训内容</t>
  </si>
  <si>
    <t>培训合格人数</t>
  </si>
  <si>
    <t>补贴标准（元）</t>
  </si>
  <si>
    <t>就业人数</t>
  </si>
  <si>
    <t>就业比例</t>
  </si>
  <si>
    <t>培训补贴金额（元）</t>
  </si>
  <si>
    <t>补贴合计（元）</t>
  </si>
  <si>
    <t>培训情况备注</t>
  </si>
  <si>
    <t>岚皋旅游烹饪培训学校</t>
  </si>
  <si>
    <t>民主镇</t>
  </si>
  <si>
    <t>2023年岚皋味道1期</t>
  </si>
  <si>
    <t>2023.4.18-4.27</t>
  </si>
  <si>
    <t>岚皋味道1期</t>
  </si>
  <si>
    <t>100元/天</t>
  </si>
  <si>
    <t>24人打卡10天，12人打卡9天</t>
  </si>
  <si>
    <t>石门镇</t>
  </si>
  <si>
    <t>2023年岚皋味道2期</t>
  </si>
  <si>
    <t>2023.5.22-5.31</t>
  </si>
  <si>
    <t>岚皋味道2期</t>
  </si>
  <si>
    <t>41人打卡10天，8人打卡9天,2人打卡8天</t>
  </si>
  <si>
    <t>校内</t>
  </si>
  <si>
    <t>2023年中式烹调师1期</t>
  </si>
  <si>
    <t>2023.2.13-4.3</t>
  </si>
  <si>
    <t>中式烹调师1期</t>
  </si>
  <si>
    <t>4000元   (80元/天)</t>
  </si>
  <si>
    <t>6人打卡50天，10人打卡49天，10人打卡48天，4人打卡47天，4人打卡46天，2人打卡45天，2人打卡44天，1人打卡43天，1人打卡42天</t>
  </si>
  <si>
    <t>2023年中式烹调师2期</t>
  </si>
  <si>
    <t>2023.4.6-4.30</t>
  </si>
  <si>
    <t>中式烹调师2期</t>
  </si>
  <si>
    <t>2000元   (80元/天)</t>
  </si>
  <si>
    <t>15人打卡25天，10人打卡24天,10人打卡23天，1人打卡22天</t>
  </si>
  <si>
    <t>2023年中式烹调师3期</t>
  </si>
  <si>
    <t>2023.5.16-6.9</t>
  </si>
  <si>
    <t>中式烹调师3期</t>
  </si>
  <si>
    <t>11人打卡25天，4人打卡24天,11人打卡23天，4人打卡22天</t>
  </si>
  <si>
    <t>2023年中式烹调师4期</t>
  </si>
  <si>
    <t>2023.6.28-7.22</t>
  </si>
  <si>
    <t>中式烹调师4期</t>
  </si>
  <si>
    <t>5人打卡25天，9人打卡24天,6人打卡23天,2人打卡22天</t>
  </si>
  <si>
    <t>2023年中式烹调师5期</t>
  </si>
  <si>
    <t>2023..8.24-9.17</t>
  </si>
  <si>
    <t>中式烹调师5期</t>
  </si>
  <si>
    <t>4人打卡25天，6人打卡24天,5人打卡23天</t>
  </si>
  <si>
    <t>大道河镇</t>
  </si>
  <si>
    <t>2023年中式面点师1期</t>
  </si>
  <si>
    <t>2023.4.7-4.21</t>
  </si>
  <si>
    <t>中式面点师1期</t>
  </si>
  <si>
    <t>1200元   (80元/天)</t>
  </si>
  <si>
    <t>42人打卡15天，5人打卡14天,3人打卡13天,1人打卡11天</t>
  </si>
  <si>
    <t>堰门镇</t>
  </si>
  <si>
    <t>2023年中式面点师2期</t>
  </si>
  <si>
    <t>2023.7.11-7.25</t>
  </si>
  <si>
    <t>中式面点师2期</t>
  </si>
  <si>
    <t>均打卡15天</t>
  </si>
  <si>
    <t>2023年中式面点师3期</t>
  </si>
  <si>
    <t>2023.10.13-10.27</t>
  </si>
  <si>
    <t>中式面点师3期</t>
  </si>
  <si>
    <t>8人打卡15天8人，4人打卡14天,6人打卡13天</t>
  </si>
  <si>
    <t>蔺河镇棋盘村活动室</t>
  </si>
  <si>
    <t>2023年中式面点师4期</t>
  </si>
  <si>
    <t>2023.10.26-11.9</t>
  </si>
  <si>
    <t>中式面点师4期</t>
  </si>
  <si>
    <t>10人打卡15天，5人打卡14天,11人打卡13天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</si>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</sst>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protection locked="0"/>
    </xf>
    <xf numFmtId="0" fontId="0" fillId="0" borderId="0">
      <alignment vertical="center"/>
    </xf>
    <xf numFmtId="0" fontId="27" fillId="0" borderId="0"/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8 2 2" xfId="50"/>
    <cellStyle name="常规 2 2 2" xfId="51"/>
    <cellStyle name="常规 55" xfId="52"/>
    <cellStyle name="常规 2 2" xfId="53"/>
    <cellStyle name="常规 56" xfId="54"/>
    <cellStyle name="常规 2 3" xfId="55"/>
    <cellStyle name="常规 14" xfId="56"/>
    <cellStyle name="常规 15" xfId="57"/>
    <cellStyle name="常规 18" xfId="58"/>
    <cellStyle name="常规 2" xfId="59"/>
    <cellStyle name="常规 22" xfId="60"/>
    <cellStyle name="常规 3" xfId="61"/>
    <cellStyle name="常规 4" xfId="62"/>
    <cellStyle name="常规 57" xfId="63"/>
    <cellStyle name="常规 56 3" xfId="64"/>
    <cellStyle name="常规 10 3 2 2" xfId="65"/>
    <cellStyle name="常规 10 3" xfId="66"/>
    <cellStyle name="常规_Sheet1" xfId="6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pane ySplit="2" topLeftCell="A3" activePane="bottomLeft" state="frozen"/>
      <selection/>
      <selection pane="bottomLeft" activeCell="M5" sqref="M5"/>
    </sheetView>
  </sheetViews>
  <sheetFormatPr defaultColWidth="9" defaultRowHeight="13.5"/>
  <cols>
    <col min="1" max="1" width="4.625" style="2" customWidth="1"/>
    <col min="2" max="2" width="8.75" customWidth="1"/>
    <col min="3" max="3" width="12" customWidth="1"/>
    <col min="4" max="4" width="10.375" customWidth="1"/>
    <col min="5" max="5" width="15.775" style="2" customWidth="1"/>
    <col min="6" max="6" width="14.1916666666667" customWidth="1"/>
    <col min="7" max="7" width="8.625" customWidth="1"/>
    <col min="8" max="8" width="10.625" customWidth="1"/>
    <col min="9" max="10" width="8.625" customWidth="1"/>
    <col min="11" max="11" width="8.625" style="3" customWidth="1"/>
    <col min="12" max="12" width="8.625" hidden="1" customWidth="1"/>
    <col min="13" max="13" width="27.125" style="3" customWidth="1"/>
    <col min="14" max="14" width="13.75" customWidth="1"/>
  </cols>
  <sheetData>
    <row r="1" s="1" customFormat="1" ht="5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0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0" t="s">
        <v>13</v>
      </c>
      <c r="N2" s="11"/>
    </row>
    <row r="3" customFormat="1" ht="50" customHeight="1" spans="1:13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>
        <v>36</v>
      </c>
      <c r="H3" s="7" t="s">
        <v>19</v>
      </c>
      <c r="I3" s="7"/>
      <c r="J3" s="12"/>
      <c r="K3" s="7">
        <f>24*10*100+12*9*100</f>
        <v>34800</v>
      </c>
      <c r="L3" s="7"/>
      <c r="M3" s="7" t="s">
        <v>20</v>
      </c>
    </row>
    <row r="4" customFormat="1" ht="50" customHeight="1" spans="1:13">
      <c r="A4" s="7">
        <v>2</v>
      </c>
      <c r="B4" s="7" t="s">
        <v>14</v>
      </c>
      <c r="C4" s="7" t="s">
        <v>21</v>
      </c>
      <c r="D4" s="7" t="s">
        <v>22</v>
      </c>
      <c r="E4" s="7" t="s">
        <v>23</v>
      </c>
      <c r="F4" s="7" t="s">
        <v>24</v>
      </c>
      <c r="G4" s="7">
        <v>51</v>
      </c>
      <c r="H4" s="7" t="s">
        <v>19</v>
      </c>
      <c r="I4" s="7"/>
      <c r="J4" s="12"/>
      <c r="K4" s="7">
        <f>41*10*100+8*9*100+2*8*100</f>
        <v>49800</v>
      </c>
      <c r="L4" s="7"/>
      <c r="M4" s="7" t="s">
        <v>25</v>
      </c>
    </row>
    <row r="5" customFormat="1" ht="50" customHeight="1" spans="1:13">
      <c r="A5" s="7">
        <v>3</v>
      </c>
      <c r="B5" s="7" t="s">
        <v>14</v>
      </c>
      <c r="C5" s="7" t="s">
        <v>26</v>
      </c>
      <c r="D5" s="7" t="s">
        <v>27</v>
      </c>
      <c r="E5" s="7" t="s">
        <v>28</v>
      </c>
      <c r="F5" s="7" t="s">
        <v>29</v>
      </c>
      <c r="G5" s="7">
        <v>40</v>
      </c>
      <c r="H5" s="7" t="s">
        <v>30</v>
      </c>
      <c r="I5" s="7"/>
      <c r="J5" s="7"/>
      <c r="K5" s="7">
        <f>50*80*6+49*80*10+48*80*10+47*80*4+46*80*4+45*80*2+44*80*2+43*80*1+42*80*1</f>
        <v>152400</v>
      </c>
      <c r="L5" s="7"/>
      <c r="M5" s="7" t="s">
        <v>31</v>
      </c>
    </row>
    <row r="6" customFormat="1" ht="50" customHeight="1" spans="1:13">
      <c r="A6" s="7">
        <v>4</v>
      </c>
      <c r="B6" s="7" t="s">
        <v>14</v>
      </c>
      <c r="C6" s="7" t="s">
        <v>26</v>
      </c>
      <c r="D6" s="7" t="s">
        <v>32</v>
      </c>
      <c r="E6" s="7" t="s">
        <v>33</v>
      </c>
      <c r="F6" s="7" t="s">
        <v>34</v>
      </c>
      <c r="G6" s="7">
        <v>36</v>
      </c>
      <c r="H6" s="7" t="s">
        <v>35</v>
      </c>
      <c r="I6" s="7"/>
      <c r="J6" s="13"/>
      <c r="K6" s="7">
        <f>25*80*15+24*80*10+23*80*10+22*80*1</f>
        <v>69360</v>
      </c>
      <c r="L6" s="7"/>
      <c r="M6" s="7" t="s">
        <v>36</v>
      </c>
    </row>
    <row r="7" customFormat="1" ht="50" customHeight="1" spans="1:13">
      <c r="A7" s="7">
        <v>5</v>
      </c>
      <c r="B7" s="7" t="s">
        <v>14</v>
      </c>
      <c r="C7" s="7" t="s">
        <v>26</v>
      </c>
      <c r="D7" s="7" t="s">
        <v>37</v>
      </c>
      <c r="E7" s="7" t="s">
        <v>38</v>
      </c>
      <c r="F7" s="7" t="s">
        <v>39</v>
      </c>
      <c r="G7" s="7">
        <v>30</v>
      </c>
      <c r="H7" s="7" t="s">
        <v>35</v>
      </c>
      <c r="I7" s="7"/>
      <c r="J7" s="13"/>
      <c r="K7" s="7">
        <f>25*80*11+24*80*4+23*80*11+22*80*4</f>
        <v>56960</v>
      </c>
      <c r="L7" s="7"/>
      <c r="M7" s="7" t="s">
        <v>40</v>
      </c>
    </row>
    <row r="8" customFormat="1" ht="50" customHeight="1" spans="1:13">
      <c r="A8" s="7">
        <v>6</v>
      </c>
      <c r="B8" s="7" t="s">
        <v>14</v>
      </c>
      <c r="C8" s="7" t="s">
        <v>26</v>
      </c>
      <c r="D8" s="7" t="s">
        <v>41</v>
      </c>
      <c r="E8" s="8" t="s">
        <v>42</v>
      </c>
      <c r="F8" s="7" t="s">
        <v>43</v>
      </c>
      <c r="G8" s="7">
        <v>22</v>
      </c>
      <c r="H8" s="7" t="s">
        <v>35</v>
      </c>
      <c r="I8" s="7"/>
      <c r="J8" s="13"/>
      <c r="K8" s="7">
        <f>25*80*5+24*80*9+23*80*6+22*80*2</f>
        <v>41840</v>
      </c>
      <c r="L8" s="7"/>
      <c r="M8" s="7" t="s">
        <v>44</v>
      </c>
    </row>
    <row r="9" customFormat="1" ht="50" customHeight="1" spans="1:13">
      <c r="A9" s="7">
        <v>7</v>
      </c>
      <c r="B9" s="7" t="s">
        <v>14</v>
      </c>
      <c r="C9" s="7" t="s">
        <v>26</v>
      </c>
      <c r="D9" s="7" t="s">
        <v>45</v>
      </c>
      <c r="E9" s="8" t="s">
        <v>46</v>
      </c>
      <c r="F9" s="7" t="s">
        <v>47</v>
      </c>
      <c r="G9" s="7">
        <v>15</v>
      </c>
      <c r="H9" s="7" t="s">
        <v>35</v>
      </c>
      <c r="I9" s="7"/>
      <c r="J9" s="13"/>
      <c r="K9" s="7">
        <f>25*80*4+24*80*6+23*80*5</f>
        <v>28720</v>
      </c>
      <c r="L9" s="7"/>
      <c r="M9" s="7" t="s">
        <v>48</v>
      </c>
    </row>
    <row r="10" customFormat="1" ht="50" customHeight="1" spans="1:13">
      <c r="A10" s="7">
        <v>8</v>
      </c>
      <c r="B10" s="7" t="s">
        <v>14</v>
      </c>
      <c r="C10" s="7" t="s">
        <v>49</v>
      </c>
      <c r="D10" s="7" t="s">
        <v>50</v>
      </c>
      <c r="E10" s="7" t="s">
        <v>51</v>
      </c>
      <c r="F10" s="7" t="s">
        <v>52</v>
      </c>
      <c r="G10" s="7">
        <v>51</v>
      </c>
      <c r="H10" s="7" t="s">
        <v>53</v>
      </c>
      <c r="I10" s="7"/>
      <c r="J10" s="13"/>
      <c r="K10" s="7">
        <f>15*80*42+14*80*5+13*80*3+11*80*1</f>
        <v>60000</v>
      </c>
      <c r="L10" s="7"/>
      <c r="M10" s="7" t="s">
        <v>54</v>
      </c>
    </row>
    <row r="11" customFormat="1" ht="50" customHeight="1" spans="1:13">
      <c r="A11" s="7">
        <v>9</v>
      </c>
      <c r="B11" s="7" t="s">
        <v>14</v>
      </c>
      <c r="C11" s="7" t="s">
        <v>55</v>
      </c>
      <c r="D11" s="7" t="s">
        <v>56</v>
      </c>
      <c r="E11" s="8" t="s">
        <v>57</v>
      </c>
      <c r="F11" s="7" t="s">
        <v>58</v>
      </c>
      <c r="G11" s="7">
        <v>36</v>
      </c>
      <c r="H11" s="7" t="s">
        <v>53</v>
      </c>
      <c r="I11" s="7"/>
      <c r="J11" s="13"/>
      <c r="K11" s="7">
        <f>G11*1200</f>
        <v>43200</v>
      </c>
      <c r="L11" s="7"/>
      <c r="M11" s="7" t="s">
        <v>59</v>
      </c>
    </row>
    <row r="12" customFormat="1" ht="50" customHeight="1" spans="1:13">
      <c r="A12" s="7">
        <v>10</v>
      </c>
      <c r="B12" s="7" t="s">
        <v>14</v>
      </c>
      <c r="C12" s="7" t="s">
        <v>26</v>
      </c>
      <c r="D12" s="7" t="s">
        <v>60</v>
      </c>
      <c r="E12" s="8" t="s">
        <v>61</v>
      </c>
      <c r="F12" s="7" t="s">
        <v>62</v>
      </c>
      <c r="G12" s="7">
        <v>18</v>
      </c>
      <c r="H12" s="7" t="s">
        <v>53</v>
      </c>
      <c r="I12" s="7"/>
      <c r="J12" s="13"/>
      <c r="K12" s="7">
        <f>15*80*8+14*80*4+13*80*6</f>
        <v>20320</v>
      </c>
      <c r="L12" s="7"/>
      <c r="M12" s="7" t="s">
        <v>63</v>
      </c>
    </row>
    <row r="13" customFormat="1" ht="50" customHeight="1" spans="1:13">
      <c r="A13" s="7">
        <v>11</v>
      </c>
      <c r="B13" s="7" t="s">
        <v>14</v>
      </c>
      <c r="C13" s="7" t="s">
        <v>64</v>
      </c>
      <c r="D13" s="7" t="s">
        <v>65</v>
      </c>
      <c r="E13" s="8" t="s">
        <v>66</v>
      </c>
      <c r="F13" s="7" t="s">
        <v>67</v>
      </c>
      <c r="G13" s="7">
        <v>26</v>
      </c>
      <c r="H13" s="7" t="s">
        <v>53</v>
      </c>
      <c r="I13" s="7"/>
      <c r="J13" s="13"/>
      <c r="K13" s="7">
        <f>15*80*10+14*80*5+13*80*11</f>
        <v>29040</v>
      </c>
      <c r="L13" s="7"/>
      <c r="M13" s="7" t="s">
        <v>68</v>
      </c>
    </row>
    <row r="14" ht="40" customHeight="1" spans="1:13">
      <c r="A14" s="9" t="s">
        <v>69</v>
      </c>
      <c r="B14" s="9"/>
      <c r="C14" s="9"/>
      <c r="D14" s="9"/>
      <c r="E14" s="9"/>
      <c r="F14" s="9"/>
      <c r="G14" s="9">
        <f>SUM(G3:G13)</f>
        <v>361</v>
      </c>
      <c r="H14" s="9"/>
      <c r="I14" s="9"/>
      <c r="J14" s="9"/>
      <c r="K14" s="9">
        <f>SUM(K3:K13)</f>
        <v>586440</v>
      </c>
      <c r="L14" s="9" t="e">
        <f>SUM(#REF!)</f>
        <v>#REF!</v>
      </c>
      <c r="M14" s="14"/>
    </row>
  </sheetData>
  <autoFilter ref="A2:M14">
    <extLst/>
  </autoFilter>
  <mergeCells count="2">
    <mergeCell ref="A1:M1"/>
    <mergeCell ref="A14:F14"/>
  </mergeCells>
  <pageMargins left="0.75" right="0.75" top="0.550694444444444" bottom="0.747916666666667" header="0.5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2023年岚皋旅游烹饪培训学校培训报账明细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三山</cp:lastModifiedBy>
  <dcterms:created xsi:type="dcterms:W3CDTF">2021-02-25T01:05:00Z</dcterms:created>
  <dcterms:modified xsi:type="dcterms:W3CDTF">2023-11-29T08:40:09Z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0F56E41723464248977D11086805233E_13</vt:lpwstr>
  </property>
</Properties>
</file>