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县领先职业技能培训学校培训报账明细" sheetId="12" r:id="rId1"/>
  </sheets>
  <definedNames>
    <definedName name="_xlnm._FilterDatabase" localSheetId="0" hidden="1">'2023年岚皋县领先职业技能培训学校培训报账明细'!$A$2:$M$18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<sst xmlns="http://schemas.openxmlformats.org/spreadsheetml/2006/main" count="120" uniqueCount="72">
  <si>
    <t>2023年岚皋县领先职业技能培训学校培训报账明细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</si>
  <si>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</si>
  <si>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</si>
  <si>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</si>
  <si>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</si>
  <si>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</si>
  <si>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</si>
  <si>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</si>
  <si>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</si>
  <si>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</si>
  <si>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</si>
  <si>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</si>
  <si>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</si>
  <si>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</si>
  <si>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岚皋县领先职业技能培训学校</t>
  </si>
  <si>
    <t>堰门镇隆兴村活动室</t>
  </si>
  <si>
    <t>农民公益性岗位1期（1班）</t>
  </si>
  <si>
    <t>2023.5.22-5.26</t>
  </si>
  <si>
    <t>农民公益性岗位1期</t>
  </si>
  <si>
    <t>100元/天</t>
  </si>
  <si>
    <t>29人打卡5天，2人打卡4天</t>
  </si>
  <si>
    <t>农民公益性岗位1期（2班）</t>
  </si>
  <si>
    <t>29人打卡5天，1人打卡4天</t>
  </si>
  <si>
    <t>堰门镇中武村活动室</t>
  </si>
  <si>
    <t>农民公益性岗位2期</t>
  </si>
  <si>
    <t>31人打卡5天，8人打卡4天</t>
  </si>
  <si>
    <t>民主镇兰家坝村活动室</t>
  </si>
  <si>
    <t>农民公益性岗位3期</t>
  </si>
  <si>
    <t>2023.6.6-6.10</t>
  </si>
  <si>
    <t>34人打卡5天，5人打卡4天</t>
  </si>
  <si>
    <t>民主镇农田社区活动室</t>
  </si>
  <si>
    <t>农民公益性岗位4期</t>
  </si>
  <si>
    <t>42人打卡5天，4人打卡4天</t>
  </si>
  <si>
    <t>民主镇庙坝村活动室</t>
  </si>
  <si>
    <t>农民公益性岗位5期</t>
  </si>
  <si>
    <t>2023.6.12-6.16</t>
  </si>
  <si>
    <t>15人打卡5天，2人打卡4天，1人打卡2天</t>
  </si>
  <si>
    <t>民主镇马安村活动室</t>
  </si>
  <si>
    <t>农民公益性岗位6期</t>
  </si>
  <si>
    <t>35人打卡5天，7人打卡4天</t>
  </si>
  <si>
    <t xml:space="preserve">民主镇枣树村活动室  </t>
  </si>
  <si>
    <t>农民公益性岗位7期</t>
  </si>
  <si>
    <t>2023.6.25-6.29</t>
  </si>
  <si>
    <t>36人打卡5天，3人打卡4天</t>
  </si>
  <si>
    <t xml:space="preserve">民主镇先进村活动室    </t>
  </si>
  <si>
    <t>农民公益性岗位8期</t>
  </si>
  <si>
    <t>39人打卡5天，5人打卡4天，1人打卡3天</t>
  </si>
  <si>
    <t>农民公益性岗位9期</t>
  </si>
  <si>
    <t>2023.7.3.-7.7</t>
  </si>
  <si>
    <t>37人打卡5天，1人打卡4天</t>
  </si>
  <si>
    <t xml:space="preserve">大道河镇月池台村活动室 </t>
  </si>
  <si>
    <t>农民公益性岗位10期</t>
  </si>
  <si>
    <t>39人打卡5天，6人打卡4天</t>
  </si>
  <si>
    <t>南宫山镇红日村活动室</t>
  </si>
  <si>
    <t>2023年茶园工1期</t>
  </si>
  <si>
    <t>2023.10.16-10.22</t>
  </si>
  <si>
    <t>茶园工1期</t>
  </si>
  <si>
    <t xml:space="preserve">400元    </t>
  </si>
  <si>
    <t>18人打卡6天，1人打卡5天</t>
  </si>
  <si>
    <t>孟石岭镇丰景村活动室</t>
  </si>
  <si>
    <t>2023年茶园工2期</t>
  </si>
  <si>
    <t>茶园工2期</t>
  </si>
  <si>
    <t>21人打卡6天，3人打卡5天</t>
  </si>
  <si>
    <t>孟石岭镇田坝村活动室</t>
  </si>
  <si>
    <t>2023年茶园工3期</t>
  </si>
  <si>
    <t>茶园工3期</t>
  </si>
  <si>
    <t>12人打卡6天，4人打卡5天</t>
  </si>
  <si>
    <t>孟石岭镇丰坪村活动室</t>
  </si>
  <si>
    <t>2023年茶园工4期</t>
  </si>
  <si>
    <t>茶园工4期</t>
  </si>
  <si>
    <t>21人打卡6天，2人打卡5天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</si>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</sst>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pane ySplit="2" topLeftCell="A12" activePane="bottomLeft" state="frozen"/>
      <selection/>
      <selection pane="bottomLeft" activeCell="F12" sqref="F12"/>
    </sheetView>
  </sheetViews>
  <sheetFormatPr defaultColWidth="9" defaultRowHeight="13.5"/>
  <cols>
    <col min="1" max="1" width="4.625" style="4" customWidth="1"/>
    <col min="2" max="2" width="8.75" style="2" customWidth="1"/>
    <col min="3" max="3" width="12" style="2" customWidth="1"/>
    <col min="4" max="4" width="10.375" style="2" customWidth="1"/>
    <col min="5" max="5" width="15.775" style="4" customWidth="1"/>
    <col min="6" max="6" width="14.1916666666667" style="2" customWidth="1"/>
    <col min="7" max="7" width="8.625" style="2" customWidth="1"/>
    <col min="8" max="8" width="10.625" style="2" customWidth="1"/>
    <col min="9" max="11" width="8.625" style="2" customWidth="1"/>
    <col min="12" max="12" width="8.625" style="2" hidden="1" customWidth="1"/>
    <col min="13" max="13" width="20.625" style="2" customWidth="1"/>
    <col min="14" max="14" width="13.75" style="2" customWidth="1"/>
    <col min="15" max="16384" width="9" style="2"/>
  </cols>
  <sheetData>
    <row r="1" s="1" customFormat="1" ht="5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4" t="s">
        <v>13</v>
      </c>
      <c r="N2" s="15"/>
    </row>
    <row r="3" s="2" customFormat="1" ht="50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31</v>
      </c>
      <c r="H3" s="8" t="s">
        <v>19</v>
      </c>
      <c r="I3" s="8"/>
      <c r="J3" s="16"/>
      <c r="K3" s="8">
        <f>500*29+400*2</f>
        <v>15300</v>
      </c>
      <c r="L3" s="8"/>
      <c r="M3" s="8" t="s">
        <v>20</v>
      </c>
    </row>
    <row r="4" s="2" customFormat="1" ht="50" customHeight="1" spans="1:13">
      <c r="A4" s="8">
        <v>2</v>
      </c>
      <c r="B4" s="8" t="s">
        <v>14</v>
      </c>
      <c r="C4" s="8" t="s">
        <v>15</v>
      </c>
      <c r="D4" s="8" t="s">
        <v>21</v>
      </c>
      <c r="E4" s="8" t="s">
        <v>17</v>
      </c>
      <c r="F4" s="8" t="s">
        <v>18</v>
      </c>
      <c r="G4" s="8">
        <v>30</v>
      </c>
      <c r="H4" s="8" t="s">
        <v>19</v>
      </c>
      <c r="I4" s="8"/>
      <c r="J4" s="16"/>
      <c r="K4" s="8">
        <f>500*29+400*1</f>
        <v>14900</v>
      </c>
      <c r="L4" s="8"/>
      <c r="M4" s="8" t="s">
        <v>22</v>
      </c>
    </row>
    <row r="5" s="2" customFormat="1" ht="50" customHeight="1" spans="1:13">
      <c r="A5" s="8">
        <v>3</v>
      </c>
      <c r="B5" s="8" t="s">
        <v>14</v>
      </c>
      <c r="C5" s="8" t="s">
        <v>23</v>
      </c>
      <c r="D5" s="8" t="s">
        <v>24</v>
      </c>
      <c r="E5" s="8" t="s">
        <v>17</v>
      </c>
      <c r="F5" s="8" t="s">
        <v>24</v>
      </c>
      <c r="G5" s="8">
        <v>39</v>
      </c>
      <c r="H5" s="8" t="s">
        <v>19</v>
      </c>
      <c r="I5" s="8"/>
      <c r="J5" s="16"/>
      <c r="K5" s="8">
        <f>500*31+400*8</f>
        <v>18700</v>
      </c>
      <c r="L5" s="8"/>
      <c r="M5" s="8" t="s">
        <v>25</v>
      </c>
    </row>
    <row r="6" s="2" customFormat="1" ht="50" customHeight="1" spans="1:13">
      <c r="A6" s="8">
        <v>4</v>
      </c>
      <c r="B6" s="8" t="s">
        <v>14</v>
      </c>
      <c r="C6" s="8" t="s">
        <v>26</v>
      </c>
      <c r="D6" s="8" t="s">
        <v>27</v>
      </c>
      <c r="E6" s="8" t="s">
        <v>28</v>
      </c>
      <c r="F6" s="8" t="s">
        <v>27</v>
      </c>
      <c r="G6" s="8">
        <v>39</v>
      </c>
      <c r="H6" s="8" t="s">
        <v>19</v>
      </c>
      <c r="I6" s="8"/>
      <c r="J6" s="16"/>
      <c r="K6" s="8">
        <f>500*34+400*5</f>
        <v>19000</v>
      </c>
      <c r="L6" s="8"/>
      <c r="M6" s="8" t="s">
        <v>29</v>
      </c>
    </row>
    <row r="7" s="2" customFormat="1" ht="50" customHeight="1" spans="1:13">
      <c r="A7" s="8">
        <v>5</v>
      </c>
      <c r="B7" s="8" t="s">
        <v>14</v>
      </c>
      <c r="C7" s="8" t="s">
        <v>30</v>
      </c>
      <c r="D7" s="8" t="s">
        <v>31</v>
      </c>
      <c r="E7" s="8" t="s">
        <v>28</v>
      </c>
      <c r="F7" s="8" t="s">
        <v>31</v>
      </c>
      <c r="G7" s="8">
        <v>46</v>
      </c>
      <c r="H7" s="8" t="s">
        <v>19</v>
      </c>
      <c r="I7" s="8"/>
      <c r="J7" s="16"/>
      <c r="K7" s="8">
        <f>500*42+400*4</f>
        <v>22600</v>
      </c>
      <c r="L7" s="8"/>
      <c r="M7" s="8" t="s">
        <v>32</v>
      </c>
    </row>
    <row r="8" s="2" customFormat="1" ht="50" customHeight="1" spans="1:13">
      <c r="A8" s="8">
        <v>6</v>
      </c>
      <c r="B8" s="8" t="s">
        <v>14</v>
      </c>
      <c r="C8" s="8" t="s">
        <v>33</v>
      </c>
      <c r="D8" s="8" t="s">
        <v>34</v>
      </c>
      <c r="E8" s="8" t="s">
        <v>35</v>
      </c>
      <c r="F8" s="8" t="s">
        <v>34</v>
      </c>
      <c r="G8" s="8">
        <v>18</v>
      </c>
      <c r="H8" s="8" t="s">
        <v>19</v>
      </c>
      <c r="I8" s="8"/>
      <c r="J8" s="16"/>
      <c r="K8" s="8">
        <f>500*15+400*2+200*1</f>
        <v>8500</v>
      </c>
      <c r="L8" s="8"/>
      <c r="M8" s="8" t="s">
        <v>36</v>
      </c>
    </row>
    <row r="9" s="2" customFormat="1" ht="50" customHeight="1" spans="1:13">
      <c r="A9" s="8">
        <v>7</v>
      </c>
      <c r="B9" s="8" t="s">
        <v>14</v>
      </c>
      <c r="C9" s="8" t="s">
        <v>37</v>
      </c>
      <c r="D9" s="8" t="s">
        <v>38</v>
      </c>
      <c r="E9" s="8" t="s">
        <v>35</v>
      </c>
      <c r="F9" s="8" t="s">
        <v>38</v>
      </c>
      <c r="G9" s="8">
        <v>42</v>
      </c>
      <c r="H9" s="8" t="s">
        <v>19</v>
      </c>
      <c r="I9" s="8"/>
      <c r="J9" s="16"/>
      <c r="K9" s="8">
        <f>500*35+400*7</f>
        <v>20300</v>
      </c>
      <c r="L9" s="8"/>
      <c r="M9" s="8" t="s">
        <v>39</v>
      </c>
    </row>
    <row r="10" ht="50" customHeight="1" spans="1:13">
      <c r="A10" s="8">
        <v>8</v>
      </c>
      <c r="B10" s="8" t="s">
        <v>14</v>
      </c>
      <c r="C10" s="8" t="s">
        <v>40</v>
      </c>
      <c r="D10" s="8" t="s">
        <v>41</v>
      </c>
      <c r="E10" s="8" t="s">
        <v>42</v>
      </c>
      <c r="F10" s="8" t="s">
        <v>41</v>
      </c>
      <c r="G10" s="8">
        <v>39</v>
      </c>
      <c r="H10" s="8" t="s">
        <v>19</v>
      </c>
      <c r="I10" s="8"/>
      <c r="J10" s="16"/>
      <c r="K10" s="8">
        <f>500*36+400*3</f>
        <v>19200</v>
      </c>
      <c r="L10" s="8"/>
      <c r="M10" s="8" t="s">
        <v>43</v>
      </c>
    </row>
    <row r="11" s="2" customFormat="1" ht="50" customHeight="1" spans="1:13">
      <c r="A11" s="8">
        <v>9</v>
      </c>
      <c r="B11" s="8" t="s">
        <v>14</v>
      </c>
      <c r="C11" s="8" t="s">
        <v>44</v>
      </c>
      <c r="D11" s="8" t="s">
        <v>45</v>
      </c>
      <c r="E11" s="8" t="s">
        <v>42</v>
      </c>
      <c r="F11" s="8" t="s">
        <v>45</v>
      </c>
      <c r="G11" s="8">
        <v>45</v>
      </c>
      <c r="H11" s="8" t="s">
        <v>19</v>
      </c>
      <c r="I11" s="8"/>
      <c r="J11" s="16"/>
      <c r="K11" s="8">
        <f>500*39+400*5+300*1</f>
        <v>21800</v>
      </c>
      <c r="L11" s="8"/>
      <c r="M11" s="8" t="s">
        <v>46</v>
      </c>
    </row>
    <row r="12" s="2" customFormat="1" ht="50" customHeight="1" spans="1:13">
      <c r="A12" s="8">
        <v>10</v>
      </c>
      <c r="B12" s="8" t="s">
        <v>14</v>
      </c>
      <c r="C12" s="8" t="s">
        <v>30</v>
      </c>
      <c r="D12" s="8" t="s">
        <v>47</v>
      </c>
      <c r="E12" s="9" t="s">
        <v>48</v>
      </c>
      <c r="F12" s="8" t="s">
        <v>47</v>
      </c>
      <c r="G12" s="8">
        <v>38</v>
      </c>
      <c r="H12" s="8" t="s">
        <v>19</v>
      </c>
      <c r="I12" s="8"/>
      <c r="J12" s="16"/>
      <c r="K12" s="8">
        <f>500*37+400*1</f>
        <v>18900</v>
      </c>
      <c r="L12" s="8"/>
      <c r="M12" s="8" t="s">
        <v>49</v>
      </c>
    </row>
    <row r="13" s="3" customFormat="1" ht="50" customHeight="1" spans="1:13">
      <c r="A13" s="10">
        <v>11</v>
      </c>
      <c r="B13" s="10" t="s">
        <v>14</v>
      </c>
      <c r="C13" s="10" t="s">
        <v>50</v>
      </c>
      <c r="D13" s="10" t="s">
        <v>51</v>
      </c>
      <c r="E13" s="10" t="s">
        <v>48</v>
      </c>
      <c r="F13" s="10" t="s">
        <v>51</v>
      </c>
      <c r="G13" s="10">
        <v>45</v>
      </c>
      <c r="H13" s="10" t="s">
        <v>19</v>
      </c>
      <c r="I13" s="10"/>
      <c r="J13" s="17"/>
      <c r="K13" s="10">
        <f>500*39+400*6</f>
        <v>21900</v>
      </c>
      <c r="L13" s="10"/>
      <c r="M13" s="10" t="s">
        <v>52</v>
      </c>
    </row>
    <row r="14" s="2" customFormat="1" ht="50" customHeight="1" spans="1:13">
      <c r="A14" s="8">
        <v>12</v>
      </c>
      <c r="B14" s="8" t="s">
        <v>14</v>
      </c>
      <c r="C14" s="8" t="s">
        <v>53</v>
      </c>
      <c r="D14" s="8" t="s">
        <v>54</v>
      </c>
      <c r="E14" s="8" t="s">
        <v>55</v>
      </c>
      <c r="F14" s="8" t="s">
        <v>56</v>
      </c>
      <c r="G14" s="8">
        <v>19</v>
      </c>
      <c r="H14" s="8" t="s">
        <v>57</v>
      </c>
      <c r="I14" s="8"/>
      <c r="J14" s="16"/>
      <c r="K14" s="8">
        <f>19*400</f>
        <v>7600</v>
      </c>
      <c r="L14" s="8"/>
      <c r="M14" s="8" t="s">
        <v>58</v>
      </c>
    </row>
    <row r="15" s="3" customFormat="1" ht="50" customHeight="1" spans="1:13">
      <c r="A15" s="10">
        <v>13</v>
      </c>
      <c r="B15" s="10" t="s">
        <v>14</v>
      </c>
      <c r="C15" s="10" t="s">
        <v>59</v>
      </c>
      <c r="D15" s="10" t="s">
        <v>60</v>
      </c>
      <c r="E15" s="11" t="s">
        <v>55</v>
      </c>
      <c r="F15" s="10" t="s">
        <v>61</v>
      </c>
      <c r="G15" s="10">
        <v>24</v>
      </c>
      <c r="H15" s="10" t="s">
        <v>57</v>
      </c>
      <c r="I15" s="10"/>
      <c r="J15" s="17"/>
      <c r="K15" s="10">
        <v>9360</v>
      </c>
      <c r="L15" s="10"/>
      <c r="M15" s="10" t="s">
        <v>62</v>
      </c>
    </row>
    <row r="16" s="2" customFormat="1" ht="50" customHeight="1" spans="1:13">
      <c r="A16" s="8">
        <v>14</v>
      </c>
      <c r="B16" s="8" t="s">
        <v>14</v>
      </c>
      <c r="C16" s="8" t="s">
        <v>63</v>
      </c>
      <c r="D16" s="8" t="s">
        <v>64</v>
      </c>
      <c r="E16" s="12" t="s">
        <v>55</v>
      </c>
      <c r="F16" s="8" t="s">
        <v>65</v>
      </c>
      <c r="G16" s="8">
        <v>16</v>
      </c>
      <c r="H16" s="8" t="s">
        <v>57</v>
      </c>
      <c r="I16" s="8"/>
      <c r="J16" s="16"/>
      <c r="K16" s="8">
        <v>6400</v>
      </c>
      <c r="L16" s="8"/>
      <c r="M16" s="8" t="s">
        <v>66</v>
      </c>
    </row>
    <row r="17" s="2" customFormat="1" ht="50" customHeight="1" spans="1:13">
      <c r="A17" s="8">
        <v>15</v>
      </c>
      <c r="B17" s="8" t="s">
        <v>14</v>
      </c>
      <c r="C17" s="8" t="s">
        <v>67</v>
      </c>
      <c r="D17" s="8" t="s">
        <v>68</v>
      </c>
      <c r="E17" s="8" t="s">
        <v>55</v>
      </c>
      <c r="F17" s="8" t="s">
        <v>69</v>
      </c>
      <c r="G17" s="8">
        <v>23</v>
      </c>
      <c r="H17" s="8" t="s">
        <v>57</v>
      </c>
      <c r="I17" s="8"/>
      <c r="J17" s="16"/>
      <c r="K17" s="8">
        <v>9200</v>
      </c>
      <c r="L17" s="8"/>
      <c r="M17" s="8" t="s">
        <v>70</v>
      </c>
    </row>
    <row r="18" ht="40" customHeight="1" spans="1:13">
      <c r="A18" s="13" t="s">
        <v>71</v>
      </c>
      <c r="B18" s="13"/>
      <c r="C18" s="13"/>
      <c r="D18" s="13"/>
      <c r="E18" s="13"/>
      <c r="F18" s="13"/>
      <c r="G18" s="13">
        <f>SUM(G3:G17)</f>
        <v>494</v>
      </c>
      <c r="H18" s="13"/>
      <c r="I18" s="13"/>
      <c r="J18" s="13"/>
      <c r="K18" s="13">
        <f>SUM(K3:K17)</f>
        <v>233660</v>
      </c>
      <c r="L18" s="13" t="e">
        <f>SUM(#REF!)</f>
        <v>#REF!</v>
      </c>
      <c r="M18" s="13"/>
    </row>
  </sheetData>
  <autoFilter ref="A2:M18">
    <extLst/>
  </autoFilter>
  <mergeCells count="2">
    <mergeCell ref="A1:M1"/>
    <mergeCell ref="A18:F18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2023年岚皋县领先职业技能培训学校培训报账明细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2023-12-26T00:27:27Z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0F56E41723464248977D11086805233E_13</vt:lpwstr>
  </property>
</Properties>
</file>