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汇总表" sheetId="4" r:id="rId1"/>
    <sheet name="明细表" sheetId="3" r:id="rId2"/>
  </sheets>
  <definedNames>
    <definedName name="_xlnm._FilterDatabase" localSheetId="1" hidden="1">明细表!$A$4:$X$234</definedName>
    <definedName name="_xlnm.Print_Titles" localSheetId="1">明细表!$2:$4</definedName>
    <definedName name="_xlnm.Print_Titles" localSheetId="0">汇总表!$1:$5</definedName>
    <definedName name="_xlnm._FilterDatabase" localSheetId="0" hidden="1">汇总表!$A$4:$M$33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<sst xmlns="http://schemas.openxmlformats.org/spreadsheetml/2006/main" count="2301" uniqueCount="909">
  <si>
    <t>岚皋县2023年财政衔接资金项目台账</t>
  </si>
  <si>
    <t>项目类型</t>
  </si>
  <si>
    <t>项目 
个数</t>
  </si>
  <si>
    <t>项目预算总投资（万元）</t>
  </si>
  <si>
    <t>衔接资金投资（万元）</t>
  </si>
  <si>
    <t>自筹</t>
  </si>
  <si>
    <t>受益人口信息</t>
  </si>
  <si>
    <t>小计</t>
  </si>
  <si>
    <t>中央
资金</t>
  </si>
  <si>
    <t>省级
资金</t>
  </si>
  <si>
    <t>市级
资金</t>
  </si>
  <si>
    <t>县级
资金</t>
  </si>
  <si>
    <t>户数</t>
  </si>
  <si>
    <t>人数</t>
  </si>
  <si>
    <t>其中：脱贫户</t>
  </si>
  <si>
    <t>岚皋县2023年财政衔接资金项目计划完成情况台账</t>
  </si>
  <si>
    <t>项目名称
（自定义名称）</t>
  </si>
  <si>
    <t>项目摘要
（建设内容及规模）</t>
  </si>
  <si>
    <t>实施
单位</t>
  </si>
  <si>
    <t>主管
单位</t>
  </si>
  <si>
    <t>项目实施地点</t>
  </si>
  <si>
    <t>绩效目标</t>
  </si>
  <si>
    <t>联农带农机制</t>
  </si>
  <si>
    <t>备注</t>
  </si>
  <si>
    <t>项目现实施阶段</t>
  </si>
  <si>
    <t>镇/办</t>
  </si>
  <si>
    <t>村/社区</t>
  </si>
  <si>
    <t>已开工</t>
  </si>
  <si>
    <t>正在实施</t>
  </si>
  <si>
    <t>已完工</t>
  </si>
  <si>
    <t>岚皋县</t>
  </si>
  <si>
    <t>中央资金产业占比</t>
  </si>
  <si>
    <t>省级资金产业占比</t>
  </si>
  <si>
    <t>一、产业发展类</t>
  </si>
  <si>
    <t>（一）种植养殖加工服务</t>
  </si>
  <si>
    <t>（1）魔芋产业</t>
  </si>
  <si>
    <t>2023年岚皋县魔芋产品加工奖补项目</t>
  </si>
  <si>
    <t>对县域内新建魔芋加工企业和原魔芋企业的厂房及生产线技改扩能，按照固定资产的30%进行奖补（无菌车间装修按照投资额的15%给予资金扶持）。</t>
  </si>
  <si>
    <t>县魔芋产业发展局</t>
  </si>
  <si>
    <t>县农业农村局</t>
  </si>
  <si>
    <t>相关镇</t>
  </si>
  <si>
    <t>相关村</t>
  </si>
  <si>
    <t>通过劳务用工，预计带动75户220人（其中脱贫户35户101人）人均增收500元。</t>
  </si>
  <si>
    <t>带动产业发展，通过劳务用工带动群众产业增收</t>
  </si>
  <si>
    <t>第一批</t>
  </si>
  <si>
    <t>√</t>
  </si>
  <si>
    <t>2023年岚皋县林下魔芋良种繁育基地提质增效奖补项目</t>
  </si>
  <si>
    <t>按照每亩300元的标准对经营主体进行奖补，对原有林下魔芋良种繁育基地提质增效7785.07亩。</t>
  </si>
  <si>
    <t>通过土地流转，园区劳务务工，预计带动农户240户696人,其中脱贫户115户340人。带动群众人均增收500元。</t>
  </si>
  <si>
    <t>通过土地流转，园区劳务务工，带动农户增收。</t>
  </si>
  <si>
    <t>2023年岚皋县大田商品魔芋建设奖补项目</t>
  </si>
  <si>
    <t>按照每亩1000元的标准对经营主体进行奖补，新建大田商品魔芋（含堆坑栽）1094.77亩。</t>
  </si>
  <si>
    <t>通过土地流转，园区劳务务工，预计带动农户190户560人,其中脱贫户75户210人。带动群众人均增收500元。</t>
  </si>
  <si>
    <t>2023年城关镇魔芋特色小镇魔芋品种示范建设奖补项目</t>
  </si>
  <si>
    <t>对岚皋县明富魔芋科技开发有限公司新建魔芋智能温棚600平方米，种植魔芋品种10个以上进行奖补。</t>
  </si>
  <si>
    <t>城关镇</t>
  </si>
  <si>
    <t>永丰村</t>
  </si>
  <si>
    <t>通过劳务务工，预计带动农户17户56人,其中脱贫户9户22人。带动群众年均增收2000元。</t>
  </si>
  <si>
    <t>通过劳务务工，带动农户增收。</t>
  </si>
  <si>
    <t>2023年城关镇苦桃湾魔芋基地示范建设奖补项目</t>
  </si>
  <si>
    <t>对岚皋县兴农源农业发展有限公司示范种植黄魔芋10亩，新建林下魔芋基地100亩实行奖补。</t>
  </si>
  <si>
    <t>罗景坪社区</t>
  </si>
  <si>
    <t>通过土地流转，园区劳务务工，预计带动农户18户45人,其中脱贫户6户17人。带动群众户均增收2000元。</t>
  </si>
  <si>
    <t>2023年岚皋县魔芋企业销售奖补项目</t>
  </si>
  <si>
    <t>对正常运转的“五上”魔芋企业按实际销售额的1%进行奖补</t>
  </si>
  <si>
    <t>通过土地流转，园区劳务务工、订单收购，预计带动农户45户112人,其中脱贫户27户57人。带动群众人均增收500元。</t>
  </si>
  <si>
    <t>通过土地流转，园区劳务务工、订单收购等形式，带动农民增收。</t>
  </si>
  <si>
    <t>2023年岚皋县新增林下魔芋良种繁育基地奖补项目</t>
  </si>
  <si>
    <t>按照每亩800元的标准对经营主体进行奖补，新建林下魔芋良种繁育基地3246.88亩。</t>
  </si>
  <si>
    <t>通过土地流转，园区劳务务工，预计带动农户120户348人,其中脱贫户55户160人。带动群众人均增收500元。</t>
  </si>
  <si>
    <t>第一批80，第二批240</t>
  </si>
  <si>
    <t>2023年岚皋县长梁魔芋现代农业园区补助项目</t>
  </si>
  <si>
    <t>支持岚皋县润福源魔芋发展有限公司建设岚皋县长梁魔芋现代农业园区，建设魔芋种植基地110亩，改造热风炉设备1套。</t>
  </si>
  <si>
    <t>四季镇</t>
  </si>
  <si>
    <t>长梁村</t>
  </si>
  <si>
    <t>通过种植、加工环节带动魔芋产业发展；通过提供务工就业岗位；流转林地带动农户增收；预计带动农户30户84人，其中脱贫户10户28人；预计带动农户户均增收1700元以上；形成资产归经营主体所有。</t>
  </si>
  <si>
    <t>1、通过种植、加工环节带动魔芋产业发展；2、通过提供务工就业岗位；3、流转林地带动农户增收。</t>
  </si>
  <si>
    <t>第二批</t>
  </si>
  <si>
    <t>2023年农兴魔芋种植农民专业合作社（市级“林芋蜂”林下经济示范基地奖补）补助项目</t>
  </si>
  <si>
    <t>支持岚皋县农兴魔芋种植农民专业合作社新建林下魔芋50亩，管护林下魔芋200亩。补助资金用于购买魔芋种、除草、肥料、药品。</t>
  </si>
  <si>
    <t>滔河镇</t>
  </si>
  <si>
    <t>县林业局</t>
  </si>
  <si>
    <t>车坪村</t>
  </si>
  <si>
    <t>通过支持订单收购、土地流转、劳务用工环节带动林下魔芋产业发展；通过农户订单收购、提供务工就业岗位、流转土地林地带动农户增收，预计带动9户15人，其中脱贫户7户10人，预计带动农户户均增收800元以上。</t>
  </si>
  <si>
    <t>通过支持订单收购、土地流转、劳务用工环节带动林下魔芋产业发展；通过农户订单收购、提供务工就业岗位、流转土地林地带动农户增收。</t>
  </si>
  <si>
    <t>（2）猕猴桃产业</t>
  </si>
  <si>
    <t>2023年岚皋县猕猴桃园区提质增效补助项目</t>
  </si>
  <si>
    <t>对全县29个县级猕猴桃园区的10775亩猕猴桃进行提质增效，以实物为主，按照每亩600元的标准予以补贴。</t>
  </si>
  <si>
    <t>对全县29个县级猕猴桃园区进行提质增效，园区通过土地流转，园区劳务务工，带动农户158户368人,其中脱贫户79户191人。提升园区管理水平，亩产增加300公斤以上，农民户均增收500元。</t>
  </si>
  <si>
    <t>对全县29个县级猕猴桃园区进行提质增效，园区通过土地流转，园区劳务务工，带动农户增收致富。</t>
  </si>
  <si>
    <t>2023年岚皋县猕猴桃园区灾后恢复提升补助项目</t>
  </si>
  <si>
    <t>对全县受灾县级猕猴桃园区按照300元/亩进行种苗补偿，实施产量和品质提升。</t>
  </si>
  <si>
    <t>对于受灾的园区进行灾后恢复，提升产品质量品质，园区通过土地流转，园区劳务务工，带动农户35户56人,其中脱贫户17户31人。带动群众人均增收300元。</t>
  </si>
  <si>
    <t>对于受灾的园区进行灾后恢复，提升产品质量品质，园区通过土地流转，园区劳务务工，带动农户增收。</t>
  </si>
  <si>
    <t>2023年猕猴桃产业深加工奖补项目</t>
  </si>
  <si>
    <t>依托陕西岚和美农业发展有限责任公司建设年处理5000吨猕猴桃鲜果冻干片生产线。</t>
  </si>
  <si>
    <t>六口工业园区</t>
  </si>
  <si>
    <t>以订单收购、园区务工等形式带动农户增收，预计带动89户185人，其中脱贫户47户128人，户均增收1200元以上。</t>
  </si>
  <si>
    <t>带动猕猴桃产业发展，通过务工就业、订单收购提升农户收入水平。</t>
  </si>
  <si>
    <t>2023年岚皋县猕猴桃产业技术服务补助项目</t>
  </si>
  <si>
    <t>采取购买技术服务方式，每名技术指导员每年补助6万元，对全县53个猕猴桃园区配备10名技术员，按2000亩配备一名技术员进行全年全程现场技术指导员。</t>
  </si>
  <si>
    <t>对全县猕猴桃园区聘请高素质专业技术人员，保障猕猴桃园区高质量发展，园区通过土地流转，园区劳务务工，带动农户85户175人,其中脱贫户25户51人。提高20000亩猕猴桃管护水平。</t>
  </si>
  <si>
    <t>对全县猕猴桃园区聘请高素质专业技术人员，保障猕猴桃园区高质量发展，提高猕猴桃管护水平，园区通过土地流转，园区劳务务工，带动农户增收。</t>
  </si>
  <si>
    <t>（3）茶叶产业</t>
  </si>
  <si>
    <t>2023年岚皋县御口韵茶叶现代农业园区（市级航母园区）茶叶产业补助项目</t>
  </si>
  <si>
    <t>依托岚皋县御口韵茶叶现代农业园区，管护茶叶基地500亩，包括购买茶苗、除草、修剪、施有机肥及病虫害防治等；完善基础设施建设，修建辅助用房430平方米，修建围墙100米。</t>
  </si>
  <si>
    <t>南宫山镇</t>
  </si>
  <si>
    <t>花里村
双岭村</t>
  </si>
  <si>
    <t>通过种植、加工环节带动茶叶产业发展；通过给农户提供务工就业岗位、流转土地带动农户增收，预计带动30户80人，其中脱贫户10户26人，预计带动农户户均增收2000元以上。</t>
  </si>
  <si>
    <t>通过种植、加工环节带动茶叶产业发展；通过给农户提供务工就业岗位、流转土地带动农户增收。</t>
  </si>
  <si>
    <t>2023年岚皋县绿升源茶叶现代农业园区（市级园区）茶叶产业补助项目</t>
  </si>
  <si>
    <t>依托岚皋县绿升源茶叶现代农业园区，管护提升112亩新建茶园和200亩老茶园，包括购买茶苗、除草、修剪、施肥及病虫害防治等；完善茶叶加工厂设施，完成350平方米茶叶加工厂地面清洁化改造及供电线路改造，购买杀青机、理条机、揉捻机、提香机、烘干机、摊晾平台等茶叶加工设备。</t>
  </si>
  <si>
    <t>大道河镇</t>
  </si>
  <si>
    <t>东坪村</t>
  </si>
  <si>
    <t>通过种植、加工环节带动茶叶产业发展；通过给农户提供务工就业岗位、订单收购带动农户增收，预计带动40户112人，其中脱贫户15户42人，预计带动农户户均增收800元以上。</t>
  </si>
  <si>
    <t>通过种植、加工环节带动茶叶产业发展；通过给农户提供务工就业岗位、订单收购带动农户增收。</t>
  </si>
  <si>
    <t>2023年岚皋县茶叶品牌建设补助项目</t>
  </si>
  <si>
    <t>财政资金支持茶叶产业品牌打造，推进岚皋茶产业品牌整合，聘请专业机构设计“南宫山茶”品牌形象体系，对全县符合条件的茶叶企业定制使用统一格式“南宫山茶”品牌包装进行补助。</t>
  </si>
  <si>
    <t>有关村</t>
  </si>
  <si>
    <t>通过土地流转、劳务用工、订单收购方式预计带动76户201（其中脱贫户35户75人），农户户均增收800元以上。</t>
  </si>
  <si>
    <t>带动茶叶产业发展，通过土地流转、劳务用工、订单收购方式直接提升农户收入水平</t>
  </si>
  <si>
    <t>2023年岚皋县茶叶加工能力提升奖补项目</t>
  </si>
  <si>
    <t>新建茶叶加工厂，配套生产线；改扩建加工厂以及加工设备改造提升。对经营主体按照有效固定资产投资的30%进行奖补。</t>
  </si>
  <si>
    <t>通过土地流转、劳务用工、订单收购方式预计带动156户342（其中脱贫户76户185人），农户户均增收800元以上。</t>
  </si>
  <si>
    <t>2023年岚皋县新建茶园奖补项目</t>
  </si>
  <si>
    <t>按照每亩1000元的标准对经营主体进行奖补，新建茶园380亩。</t>
  </si>
  <si>
    <t>对于全县新建茶园，按照产业奖补办法进行扶持，园区通过土地流转，园区劳务务工，带动农户增收。带动农户45户125人,其中脱贫户25户73人。户均增收800元以上。</t>
  </si>
  <si>
    <t>对于全县新建茶园，按照产业奖补办法进行扶持，园区通过土地流转，园区劳务务工，带动农户增收。</t>
  </si>
  <si>
    <t>2023年岚皋县茶园提质增效补助项目</t>
  </si>
  <si>
    <t>按照每亩300元的标准，以肥料补助等形式对经营主体进行补助，全县初产茶园管护提升3952亩。</t>
  </si>
  <si>
    <t>通过对主体补助提升企业效益，园区通过土地流转，园区劳务务工，带动农户增收。带动农户68户198人,其中脱贫户35户78人受补助主体带动农户增收户均增收800元以上。</t>
  </si>
  <si>
    <t>通过对主体补助提升企业效益，园区通过土地流转，园区劳务务工，带动农户增收。</t>
  </si>
  <si>
    <t>2023年岚皋县老茶园改造奖补项目</t>
  </si>
  <si>
    <t>按照每亩600元的标准对经营主体进行奖补，改造老茶园5217亩。</t>
  </si>
  <si>
    <t>通过劳务用工、土地流转、订单收购等方式预计带动154户325人（其中脱贫户72户148人）农户增收。户均增收800元以上。</t>
  </si>
  <si>
    <t>对于全县老茶园提质增效，按照产业奖补办法进行扶持，园区通过土地流转，园区劳务务工，订单收购，带动农户增收。</t>
  </si>
  <si>
    <t>2023年堰门镇团员村茶叶灾后重建补助项目</t>
  </si>
  <si>
    <t>按照每亩1000元的标准对经营主体进行奖补，依托堰门镇团员村股份经济合作社，灾后重建茶园260亩。</t>
  </si>
  <si>
    <t>堰门镇</t>
  </si>
  <si>
    <t>团员村</t>
  </si>
  <si>
    <t>通过土地流转、劳务用工、订单收购方式预计带动45户142人（其中脱贫户30户92人），农户户均增收800元以上。建成后形成的产权归经营主体</t>
  </si>
  <si>
    <t>2023年石门镇松林村茶叶灾后重建奖补项目</t>
  </si>
  <si>
    <t>按照每亩1000元的标准对经营主体进行奖补，依托石门镇陕西召兵永盛农业有限公司，灾后重建茶园250亩。</t>
  </si>
  <si>
    <t>石门镇</t>
  </si>
  <si>
    <t>松林村</t>
  </si>
  <si>
    <t>通过土地流转、劳务用工、订单收购方式预计带动32户68（其中脱贫户24户54人），农户户均增收800元以上。建成后形成的产权归经营主体</t>
  </si>
  <si>
    <t>（4）畜牧产业</t>
  </si>
  <si>
    <t>2023年岚皋县畜牧产业发展奖补项目</t>
  </si>
  <si>
    <t>新建万头猪场一个：新建圈舍5000平方米，饲养能繁母猪500头，配套粪污处理设施；100头牛场一个：新建圈舍500平方米，年饲养肉牛100头，配套粪污处理设施；200只羊场3个：每个场建设标准化圈舍300平方米，年饲养黑山羊200只，配套粪污处理设施。对经营主体按照固定资产投资的30%进行奖补。</t>
  </si>
  <si>
    <t>以园区务工、土地流转等形式带动农户增收，预计带动100户275人（其中脱贫户42户101人）户均增收300元以上。</t>
  </si>
  <si>
    <t>带动畜牧产业发展，通过务工就业、土地、林地流转、订单收购方式直接提升农户收入水平</t>
  </si>
  <si>
    <t>2023年城关镇爱国村规模生猪养殖奖补项目</t>
  </si>
  <si>
    <t>建成标准化圈舍2万平方米，引进母猪3000头。对经营主体进行300万元补助。</t>
  </si>
  <si>
    <t>爱国村</t>
  </si>
  <si>
    <t>以园区务工、土地流转等形式，预计带动150户412人，其中脱贫户50户138人，户均增收2000元以上。</t>
  </si>
  <si>
    <t>通过劳务用工、土地、林地流转、订单收购方式增加农户收入。</t>
  </si>
  <si>
    <t>2023年岚皋县秦巴牧源现代农业园区（市级市级现代农业园区）生猪产业补助项目</t>
  </si>
  <si>
    <t>依托陕西秦巴牧源农业有限公司建设岚皋县秦巴牧源现代农业园区（市级市级现代农业园区），购买种猪200头，修建黑膜沼气4000立方米，建设自动化料线1条；</t>
  </si>
  <si>
    <t>民主镇</t>
  </si>
  <si>
    <t>枫树村</t>
  </si>
  <si>
    <t>通过土地流转、务工、技术帮扶带动农户增收，预计带动60户152人，其中脱贫户20户68人，户均增收1000元以上。</t>
  </si>
  <si>
    <t>以园区务工、土地流转、技术帮扶等形式带动农户增收。</t>
  </si>
  <si>
    <t>（5）渔业产业</t>
  </si>
  <si>
    <t>2023年岚皋县渔业产业发展奖补项目</t>
  </si>
  <si>
    <t>新建工厂化养鱼基地2个：新建鱼池10000平方米，投放鱼苗14万尾以上。对经营主体按照固定资产投资的30%进行奖补。</t>
  </si>
  <si>
    <t>以园区务工、土地流转等形式带动农户增收，预计带动115户308人（其中脱贫户51户126人）户均增收300元以上。</t>
  </si>
  <si>
    <t>带动生态渔业产业发展，通过务工就业、土地、林地流转、订单收购方式直接提升农户收入水平</t>
  </si>
  <si>
    <t>2023年孟石岭镇柏杨林村稻鱼综合种养奖补项目</t>
  </si>
  <si>
    <t>依托岚皋县西部皇田粮油有限公司新建200亩稻鱼综合种养基地，按照500元/亩标准进行奖补。</t>
  </si>
  <si>
    <t>孟石岭镇</t>
  </si>
  <si>
    <t>柏杨林村</t>
  </si>
  <si>
    <t>通过土地流转、务工带动农户增收，预计带动10户25人，其中脱贫户3户8人，户均增收300元以上。</t>
  </si>
  <si>
    <t>以园区务工、土地流转等形式带动农户增收。</t>
  </si>
  <si>
    <t>（6）富硒蔬菜、粮油</t>
  </si>
  <si>
    <t>2023年岚皋县蔬菜保供基地提升增效补助项目</t>
  </si>
  <si>
    <t>对全县现有蔬菜保供基地进行提质增效，按照5万元/个进行补助，确保全年稳定供应蔬菜，不出现荒芜现象。</t>
  </si>
  <si>
    <t>通过劳务用工，土地流转、产品收购，预计带动35户78人（其中脱贫户14户29人）户均增收1000元。</t>
  </si>
  <si>
    <t>带动产业发展，通过流转土地林地，收购农户订单、提供务工就业岗位方式直接提升农户收入水平。</t>
  </si>
  <si>
    <t>2023年岚皋县设施蔬菜保供基地改造提升奖补项目</t>
  </si>
  <si>
    <t>对现有蔬菜保供基地大棚及其相关配套设施进行改造提升，对经营主体按照总投资的30%进行奖补。</t>
  </si>
  <si>
    <t>通过劳务用工，土地流转、产品收购，预计带动35户79人（其中脱贫户14户28人）。农户户均增收1000元。</t>
  </si>
  <si>
    <t>带动产业发展，通过流转土地林地、订单收购、提供务工就业岗位直接提升农户收入水平。</t>
  </si>
  <si>
    <t>2023年孟石岭镇水稻种植基地奖扶项目</t>
  </si>
  <si>
    <t>在桃园村、草坪村、柏杨林村实施水稻种植基地改造面积420亩，发展富硒粮油产业。</t>
  </si>
  <si>
    <t>桃园村
草坪村
柏杨林村</t>
  </si>
  <si>
    <t>壮大村集体经济，通过劳务用工方式预计带动35户58人（其中脱贫户17户25人）户均增收1000元。建成后产权归村股份经济合作社。</t>
  </si>
  <si>
    <t>带动粮食生产发展,壮大村集体经济，通过劳务用工直接提升农户收入水平</t>
  </si>
  <si>
    <t>2023年堰门镇水稻种植基地奖扶项目</t>
  </si>
  <si>
    <t>在中武村实施水稻种植基地改造面积200亩，发展富硒粮油产业。</t>
  </si>
  <si>
    <t>中武村</t>
  </si>
  <si>
    <t>壮大村集体经济，通过劳务用工方式预计带动23户42人（其中脱贫户11户18人）户均增收1000元。建成后产权归村股份经济合作社。</t>
  </si>
  <si>
    <t>2023年南宫山镇水稻种植基地奖扶项目</t>
  </si>
  <si>
    <t>在桂花村、花里村、红日社区实施水稻种植基地改造面积107亩，发展富硒粮油产业。</t>
  </si>
  <si>
    <t>桂花村
花里村
红日社区</t>
  </si>
  <si>
    <t>壮大村集体经济，通过劳务用工方式预计带动20户40人（其中脱贫户10户15人）户均增收1000元。建成后产权归村股份经济合作社。</t>
  </si>
  <si>
    <t>2023年民主镇水稻种植基地奖扶项目</t>
  </si>
  <si>
    <t>在国庆村、枣树村、银米村实施水稻种植基地改造面积36.12亩，发展富硒粮油产业。</t>
  </si>
  <si>
    <t>国庆村
枣树村
银米村</t>
  </si>
  <si>
    <t>壮大村集体经济，通过劳务用工方式预计带动22户41人（其中脱贫户10户15人）户均增收1000元。建成后产权归村股份经济合作社。</t>
  </si>
  <si>
    <t>2023年蔺河镇水稻种植基地奖扶项目</t>
  </si>
  <si>
    <t>在大湾村、棋盘村实施水稻种植基地改造面积415亩，发展富硒粮油产业。</t>
  </si>
  <si>
    <t>蔺河镇</t>
  </si>
  <si>
    <t>大湾村
棋盘村</t>
  </si>
  <si>
    <t>壮大村集体经济，通过劳务用工方式预计带动30户55人（其中脱贫户15户22人）户均增收1000元。建成后产权归村股份经济合作社。</t>
  </si>
  <si>
    <t>2023年石门镇水稻种植基地奖扶项目</t>
  </si>
  <si>
    <t>在大河村实施水稻种植基地改造面积60亩，发展富硒粮油产业。</t>
  </si>
  <si>
    <t>大河村</t>
  </si>
  <si>
    <t>壮大村集体经济，通过劳务用工方式预计带动21户39人（其中脱贫户10户15人）户均增收1000元。建成后产权归村股份经济合作社。</t>
  </si>
  <si>
    <t>2023年城关镇粮油种植奖补项目</t>
  </si>
  <si>
    <t>建设粮油基地1700亩，对经营主体予以奖补（其中300元/亩奖补大豆玉米带状复合种植1300亩，200元/亩奖补林（茶桑果）豆套种或纯大豆种植400亩）。</t>
  </si>
  <si>
    <t>适宜种植村</t>
  </si>
  <si>
    <t>通过劳务用工，土地流转，预计带动41户93人（其中脱贫户20户31人）户均增收600元。</t>
  </si>
  <si>
    <t>带动粮食生产发展，通过流转土地林地、提供务工就业岗位方式直接提升农户收入水平。</t>
  </si>
  <si>
    <t>2023年民主镇粮油种植奖补项目</t>
  </si>
  <si>
    <t>建设粮油基地2789.1亩，对经营主体予以奖补（其中300元/亩奖补大豆玉米带状复合种植1500亩，200元/亩奖补林（茶桑果）豆套种或纯大豆种植1289.1亩）。</t>
  </si>
  <si>
    <t>通过劳务用工，土地流转，预计带动46户98人（其中脱贫户22户33人）户均增收600元。</t>
  </si>
  <si>
    <t>2023年佐龙镇粮油种植奖补项目</t>
  </si>
  <si>
    <t>建设粮油基地1825亩，对经营主体予以奖补（其中300元/亩奖补大豆玉米带状复合种植1350亩，200元/亩奖补林（茶桑果）豆套种或纯大豆种植475亩）。</t>
  </si>
  <si>
    <t>佐龙镇</t>
  </si>
  <si>
    <t>通过劳务用工，土地流转，预计带动42户94人（其中脱贫户20户31人）户均增收600元。</t>
  </si>
  <si>
    <t>2023年石门镇粮油种植奖补项目</t>
  </si>
  <si>
    <t>建设粮油基地2005亩，对经营主体予以奖补（其中300元/亩奖补大豆玉米带状复合种植1390亩，200元/亩奖补林（茶桑果）豆套种或纯大豆种植615亩）。</t>
  </si>
  <si>
    <t>2023年堰门镇粮油种植奖补项目</t>
  </si>
  <si>
    <t>建设粮油基地2255亩，对经营主体予以奖补（其中300元/亩奖补大豆玉米带状复合种植1390亩，200元/亩奖补林（茶桑果）豆套种或纯大豆种植865亩）。</t>
  </si>
  <si>
    <t>通过劳务用工，土地流转，预计带动44户95人（其中脱贫户21户31人）户均增收600元。</t>
  </si>
  <si>
    <t>2023年南宫山镇粮油种植奖补项目</t>
  </si>
  <si>
    <t>建设粮油基地1850亩，对经营主体予以奖补（其中300元/亩奖补大豆玉米带状复合种植1300亩，200元/亩奖补林（茶桑果）豆套种或纯大豆种植550亩）。</t>
  </si>
  <si>
    <t>2023年滔河镇粮油种植奖补项目</t>
  </si>
  <si>
    <t>建设粮油基地1180亩，对经营主体予以奖补（其中300元/亩奖补大豆玉米带状复合种植740亩，200元/亩奖补林（茶桑果）豆套种或纯大豆种植440亩）。</t>
  </si>
  <si>
    <t>通过劳务用工，土地流转，预计带动33户90人（其中脱贫户17户23人）户均增收600元。</t>
  </si>
  <si>
    <t>2023年孟石岭镇粮油种植奖补项目</t>
  </si>
  <si>
    <t>建设粮油基地1750亩，对经营主体予以奖补（其中300元/亩奖补大豆玉米带状复合种植500亩，200元/亩奖补林（茶桑果）豆套种或纯大豆种植1250亩）。</t>
  </si>
  <si>
    <t>通过劳务用工，土地流转，预计带动38户93人（其中脱贫户19户25人）户均增收600元。</t>
  </si>
  <si>
    <t>2023年蔺河镇粮油种植奖补项目</t>
  </si>
  <si>
    <t>建设粮油基地1830亩，对经营主体予以奖补（其中300元/亩奖补大豆玉米带状复合种植850亩，200元/亩奖补林（茶桑果）豆套种或纯大豆种植980亩）。</t>
  </si>
  <si>
    <t>通过劳务用工，土地流转，预计带动35户91人（其中脱贫户18户23人）户均增收600元。</t>
  </si>
  <si>
    <t>2023年四季镇粮油种植奖补项目</t>
  </si>
  <si>
    <t>建设粮油基地620亩，对经营主体予以奖补（其中300元/亩奖补大豆玉米带状复合种植460亩，200元/亩奖补林（茶桑果）豆套种或纯大豆种植160亩）。</t>
  </si>
  <si>
    <t>通过劳务用工，土地流转，预计带动30户53人（其中脱贫户13户20人）户均增收600元。</t>
  </si>
  <si>
    <t>2023年官元镇粮油种植奖补项目</t>
  </si>
  <si>
    <t>建设粮油基地775亩，对经营主体予以奖补（其中300元/亩奖补大豆玉米带状复合种植550亩，200元/亩奖补林（茶桑果）豆套种或纯大豆种植225亩）。</t>
  </si>
  <si>
    <t>官元镇</t>
  </si>
  <si>
    <t>通过劳务用工，土地流转，预计带动32户92人（其中脱贫户16户22人）户均增收600元。</t>
  </si>
  <si>
    <t>2023年大道河镇粮油种植奖补项目</t>
  </si>
  <si>
    <t>建设粮油基地720亩，对经营主体予以奖补（其中300元/亩奖补大豆玉米带状复合种植460亩，200元/亩奖补林（茶桑果）豆套种或纯大豆种植260亩）。</t>
  </si>
  <si>
    <t>2023佐龙镇水稻种植基地奖扶项目</t>
  </si>
  <si>
    <t>在华兴村、正沟村、花坝村实施水稻种植基地改造面积137.97亩，发展富硒粮油产业。</t>
  </si>
  <si>
    <t>华兴村
正沟村
花坝村</t>
  </si>
  <si>
    <t>2023年岚皋县新建蔬菜加工厂奖补项目</t>
  </si>
  <si>
    <t>新建蔬菜加工厂厂房、设备及其配套设施，对经营主体按照固定资产投资的30%进行奖补</t>
  </si>
  <si>
    <t>通过劳务用工，土地流转、产品收购，预计带动农户36户78人（其中脱贫户16户29人）。农户户均增收1000元。</t>
  </si>
  <si>
    <t>带动产业发展，流转土地林地、订单收购、提供务工就业岗位直接提升农户收入水平。</t>
  </si>
  <si>
    <t>（7）特色产业</t>
  </si>
  <si>
    <t>2023年岚皋县烤烟产业奖补项目</t>
  </si>
  <si>
    <t>新建烤烟5000亩，按照200元/亩对经营主体进行奖补。</t>
  </si>
  <si>
    <t>县烟草局</t>
  </si>
  <si>
    <t>通过劳务用工，土地流转，预计带动500户650人（其中脱贫户400户520人）户均增收3000元。</t>
  </si>
  <si>
    <t>带动产业发展，通过流转土地，收购农户订单、提供务工就业岗位方式直接提升农户收入水平。</t>
  </si>
  <si>
    <t>2023年岚皋县特色产业奖补项目</t>
  </si>
  <si>
    <t>对全县特色林果、食用菌、蚕桑、中药材等产业按照有基地、有厂房、有销售的原则，按照销售额10%进行奖补（食用菌按照2万袋（棒）起步，每袋补助2元的标准进行补助）。</t>
  </si>
  <si>
    <t>通过流转土地、订单生产、提供务工就业岗位方式，预计带动115户442人（其中脱贫户86户224人）人均增收1000元。</t>
  </si>
  <si>
    <t>带动特色林果、食用菌、蚕桑、中药材等产业发展，通过流转土地、订单生产、提供务工就业岗位方式直接提升农户收入水平。</t>
  </si>
  <si>
    <t>2023年民主镇田湾村香椿现代农业园区补助项目</t>
  </si>
  <si>
    <t>依托岚皋县辰信生态资源保护开发有限公司，完成50亩土地改良，新建50亩香椿良种繁育基地，补助资金用于购买种苗、农药、肥料、劳务支付。</t>
  </si>
  <si>
    <t>田湾村</t>
  </si>
  <si>
    <t>通过支持特色农产品种植、宣传推广环节带动香椿产业发展；通过农户订单收购、提供务工就业岗位、流转土地林地带动农户增收，预计带动38户55人，其中脱贫户30户45人，预计带动农户户均增收1500元以上。</t>
  </si>
  <si>
    <t>通过支持特色农产品种植、宣传推广环节带动香椿产业发展；通过农户订单收购、提供务工就业岗位、流转土地林地带动农户增收。</t>
  </si>
  <si>
    <t>2023年岚皋县“三类户”产业奖补项目</t>
  </si>
  <si>
    <t>对全县868户“三类户”发展产业进行奖补，每户不超过3000元。</t>
  </si>
  <si>
    <t>县乡村振兴局</t>
  </si>
  <si>
    <t>对符合产业发展规划，自主发展魔芋、茶叶、猕猴桃、畜牧主导产业及其他增收产业的“三类户”，根据产业规模给予适当扶持。每户每年扶持金额最高不超过3000元，通过产业奖补到户，提升农户收入水平。</t>
  </si>
  <si>
    <t>2023年南宫山镇西河村山林经济产业补助项目</t>
  </si>
  <si>
    <t>支持岚皋县南宫山镇硒河生态养殖农民专业合作社新发展林下养蜂200箱；扶持壮大西河村黑土鸡产业发展，对黑土鸡品种进行提纯复壮，发展黑土鸡养殖10000只，奖补资金用于购买种蜂、蜂箱药品及鸡苗。</t>
  </si>
  <si>
    <t>西河村</t>
  </si>
  <si>
    <t>通过支持购买种蜂、蜂箱及药品和购买鸡苗环节带动西河村山林经济产业发展；通过流转土地、农户务工、订单收购等方式带动农户增收，预计带动25户81人，其中脱贫户20户67人，预计带动农户户均增收800元以上。</t>
  </si>
  <si>
    <t>通过支持购买种蜂、蜂箱及药品和购买鸡苗环节带动西河村山林经济产业发展；通过流转土地、农户务工、订单收购等方式带动农户增收。</t>
  </si>
  <si>
    <t>2023年岚皋县产业振兴技术服务补助项目</t>
  </si>
  <si>
    <t>对提供产业技术服务、产品营销的按照提供销售专家（5万/个/年）、技术专家（15万/个/年）、技术员（6万/个/年）进行补助，为全县产业振兴发展提供技术支持。对县内机制健全且正常运营一年以上，提供技术服务、产品营销的魔芋、茶叶、猕猴桃职农协会按照5万元/个进行补助。</t>
  </si>
  <si>
    <t>为全县产业户的农业产业发展开展全程技术指导与服务，提高农村实用技术水平，促进农业产业增产，促进农民增收。</t>
  </si>
  <si>
    <t>2023年安康亚皇现代农业开发有限公司（市级龙头企业）山林经济产业补助项目</t>
  </si>
  <si>
    <t>支持安康亚皇现代农业开发有限公司对120亩柑橘园区实施提质增效，完成整形修剪、壮树增肥、绿色防控等技术措施。奖补资金用于购买肥料、药品，劳务支付。</t>
  </si>
  <si>
    <t>白果坪村</t>
  </si>
  <si>
    <t>通过支持柑橘园区提质增效环节带动柑橘产业发展；通过农户订单收购、提供务工就业岗位、流转土地林地带动农户增收，预计带动7户13人，其中脱贫户5户8人，预计带动农户户均增收800元以上。</t>
  </si>
  <si>
    <t>通过支持柑橘园区提质增效环节带动柑橘产业发展；通过农户订单收购、提供务工就业岗位、流转土地林地带动农户增收。</t>
  </si>
  <si>
    <t>2023年乡村振兴示范镇香椿低产园改造补助项目</t>
  </si>
  <si>
    <t>支持岚皋县辰信生态开发有限公司通过补植加密、强化管护的方式建成高密度丰产香椿基地500亩，提升基地产出产值。补助资金用于购买种苗、肥料。</t>
  </si>
  <si>
    <t>1.该项目通过土地流转、提供园区务工带动农户发展；2.预计带动农户35户68人，其中脱贫户25户52人；3.预计带动户均增收1000元。</t>
  </si>
  <si>
    <t>通过土地流转、提供园区务工带动农户发展；</t>
  </si>
  <si>
    <t>第一批、第二批调整计划</t>
  </si>
  <si>
    <t>2023年乡村振兴示范镇神仙树产业建设补助项目</t>
  </si>
  <si>
    <t>支持岚山宝生态农业有限公司新建神仙树种植基地150亩，管护提升150亩，对神仙树基地进行品种改良，开展苗木品种培育。补助资金用于购买培养苗木、肥料。</t>
  </si>
  <si>
    <t>马安村</t>
  </si>
  <si>
    <t>1.该项目通过土地流转、提供园区务工带动农户发展；2.预计带动农户32户75人，其中脱贫户19户42人；3.预计带动户均增收1000元。</t>
  </si>
  <si>
    <t>2023年岚皋县特色产业直营店建设奖补项目</t>
  </si>
  <si>
    <t>按照省级城市门店每个20万元、地市级门店每个10万元、县级门店每个5万元的标准，对经营主体进行奖补。</t>
  </si>
  <si>
    <t>国内</t>
  </si>
  <si>
    <t>部分省会地市级县级城市</t>
  </si>
  <si>
    <t>通过整合县域“3+X”特色产业品牌资源，统一制式门牌字号和影视宣传设施，提升品牌宣传影像力，带动产业链销售推广，带动相关园区发展。带动农户200户500人,其中脱贫户95户285人。带动群众人均增收300元。</t>
  </si>
  <si>
    <t>通过整合县域“3+X”特色产业品牌资源，统一制式门牌字号和影视宣传设施，提升品牌宣传影像力，带动产业链销售推广，通过订单销售带动农户增收。</t>
  </si>
  <si>
    <t>（二）产业延链补链延伸类</t>
  </si>
  <si>
    <t>岚皋县富硒农产品分拣仓储厂房建设项目</t>
  </si>
  <si>
    <t>新建富硒农产品分拣仓储厂房1000㎡，设备购置5台。</t>
  </si>
  <si>
    <t>县供销合作社联合社</t>
  </si>
  <si>
    <t>铁佛社区</t>
  </si>
  <si>
    <t>通过镇村供销合作社及农村综合服务社网点收购农副产品，园区劳务务工，有效拓宽农民增收渠道，预计带动550户1480人（其中，脱贫户230户590人），带动农户户均增收2100元。建成后形成资产归岚皋县供销社集体资产。</t>
  </si>
  <si>
    <t>带动当地产业发展，收购农户农副产品，加工厂内提供务工就业岗位、直接提升农户收入水平。</t>
  </si>
  <si>
    <t>2023年魔芋产业延链补链强链奖补项目</t>
  </si>
  <si>
    <t>依托陕西海通嘉华供应链管理有限公司，建成魔芋食品深加工生产线1条，无菌车间装修1000平方米，及其它配套设施。</t>
  </si>
  <si>
    <t>通过生产加工环节带动魔芋产业发展；通过农户订单收购、提供务工就业岗位、带动农户增收，预计带动68户125人，其中脱贫户34户74人，预计带动农户户均增收1500元以上。</t>
  </si>
  <si>
    <t>通过生产加工环节带动魔芋产业发展；通过农户订单收购、提供务工就业岗位、带动农户增收。</t>
  </si>
  <si>
    <t>2023年蔺河镇鸡蛋加工奖补项目</t>
  </si>
  <si>
    <t>依托安康巴人缘食业有限公司，改造厂房1400平方米并提升改造厂房水电等，购置全自动硒蛋加工设备一套，完成水、电、安防、消防等设施提升改造等；项目采用全自动生产方式，日产鲜蛋40000余枚，对经营主体按照固定资产投资的30%进行奖补。</t>
  </si>
  <si>
    <t>通过园区务工、土地流转等形式，预计带动30户100人（其中脱贫户10户32人），户均增收300元以上。</t>
  </si>
  <si>
    <t>带动蛋产业发展，通过劳务用工、土地、林地流转、订单收购方式直接提升农户收入水平</t>
  </si>
  <si>
    <t>2023年官元镇吉安社区粉条厂建设补助项目</t>
  </si>
  <si>
    <t>新建500平方米淀粉加工厂房一个、新建300平方米粉条加工、包装生产线一条。</t>
  </si>
  <si>
    <t>吉安社区</t>
  </si>
  <si>
    <t>通过土地流转、劳务务工、订单收购，预计带动90户275人发展（其中，50户脱贫户154人），预计带动农户人均增收500元。形成资产归吉安社区股份经济合作社。</t>
  </si>
  <si>
    <t>带动产业发展，通过土地流转、园区劳务务工，直接提升农户收入水平。</t>
  </si>
  <si>
    <t>2023年佐龙镇佐龙村标准化厂房建设项目</t>
  </si>
  <si>
    <t>新建标准化厂房1400平方米，配套建设相关基础设施。</t>
  </si>
  <si>
    <t>佐龙村</t>
  </si>
  <si>
    <t>壮大村集体经济，通过合作、租赁新型经营主体收入进行分红，农户直接受益，预计带动农户65户165人，其中脱贫户46户112人。形成的资产归属村集体股份经济合作社。</t>
  </si>
  <si>
    <t>带动产业发展，通过与经营主体合作，壮大村集体经济，带动农户增收致富。</t>
  </si>
  <si>
    <t>（三）休闲农业与乡村旅游</t>
  </si>
  <si>
    <t>2023年岚皋县民主镇银盘村休闲旅游示范点建设项目</t>
  </si>
  <si>
    <t>院坝硬化120平方米，夜间照明灯15盏，打造古村院落1处，人行步道350米。在银盘村一组露营基地实施乡村旅游基础设施建设工程，总占地面积1000平方米，实施场地平整1000平方米、综合绿化300平方米、公厕40平方米， 新建美丽庭院50户，配套建设相关公共服务基础设施。</t>
  </si>
  <si>
    <t>县住建局</t>
  </si>
  <si>
    <t>银盘村</t>
  </si>
  <si>
    <t>基础设施直接受益，通过提供务工就业岗位、发展庭院经济，有效带动68户204名（其中脱贫户20户60人）提升收入水平。建成后形成的资产公共部分产权归村集体股份经济合作社。</t>
  </si>
  <si>
    <t>基础设施直接受益；提供务工就业岗位；发展庭院经济，带动一三产业融合发展，带动旅游发展。带动农户增收致富。</t>
  </si>
  <si>
    <t>2023年岚皋县佐龙镇佐龙村休闲旅游示范点建设项目</t>
  </si>
  <si>
    <t>新建佐龙村三组（小地名后坡）三格式化粪池1座，新建人工湿地1处25㎡，配套建设DN200的污水管网800米。新建佐龙村四组（小地名：碾盘湾）三格式化粪池1座，新建人工湿地1处15㎡，配套建设DN200的污水管网2000米。安装太阳能路灯50盏。建设美丽庭院50户。</t>
  </si>
  <si>
    <t>基础设施直接受益，改善提升农户生产生活用水，通过劳务务工，发展庭院经济，带动农户增收致富。预计带动50户187人，其中脱贫户11户36人。建成后形成的资产公共部分产权归村集体股份经济合作社。</t>
  </si>
  <si>
    <t>基础设施直接受益，通过劳务务工带动农户增收，污水治理，改善提升群众生产生产生活条件，发展庭院经济，带动农户增收致富。</t>
  </si>
  <si>
    <t>2023年石门镇大河村休闲旅游示范点建设项目</t>
  </si>
  <si>
    <t>实施新建排污管道500米（混凝土地面开挖及恢复）检查井10个，新建25方化粪池一个。在长坝新建生态沟渠150米。实施喻家院子院落综合整治，院落及道路改建，拆除庭院及道路废旧面板及倒运240米，建设排污管道176米，检查井16个，雨篦子24米，庭院及道路硬化240米，生态堤防175米,50户美丽庭院建设。</t>
  </si>
  <si>
    <t>通过劳务用工、土地流转，带动当地群众产业发展、提供务工就业岗位，带动群众增收致富。建成后形成的资产公共部分产权归村集体股份经济合作社。</t>
  </si>
  <si>
    <t>基础设施直接受益；提供务工就业岗位；发展庭院经济，促进一三产业融合发展，带动旅游发展。带动农户增收致富。</t>
  </si>
  <si>
    <t>2023年孟石岭镇武学村休闲旅游示范点建设项目</t>
  </si>
  <si>
    <t>围绕武学村稻米示范基地配套实施道路建设工程0.95公里（起点1：桃园大桥头-终点1：石滚坝,总长度0.67公里；起点2：541接口-终点2：龚家坡路口，总长度0.28公里），路基宽度3.5米，铺设均宽2.6米、厚4cm沥青混凝土路面。建设美丽庭院50户。</t>
  </si>
  <si>
    <t>武学村</t>
  </si>
  <si>
    <t>通过园区务工、道路建设务工有效带动75户216名群众（其中脱贫户44户96人）增收；改善50户群众人居条件。建成后形成的资产公共部分产权归村集体股份经济合作社。</t>
  </si>
  <si>
    <t>改善富硒稻米园区生产道路条件，提高园区经济效益，通过园区务工、道路建设务工带动农户增收。</t>
  </si>
  <si>
    <t>2023年滔河镇柏坪村休闲旅游示范点建设项目</t>
  </si>
  <si>
    <t>建设美丽庭院50户。配套基础设施：修建排水明渠，新安装路灯，道路提升等。</t>
  </si>
  <si>
    <t>柏坪村</t>
  </si>
  <si>
    <t>基础设施直接受益，通过劳务务工带动农户增收，改善提升群众生产生产生活条件。形成资产归柏坪村村集体经济。提升全村人居环境，改善提升273户698人（其中，脱贫户38户108人）群众生产生活条件。</t>
  </si>
  <si>
    <t>基础设施直接受益，通过劳务务工带动农户增收，改善提升群众生产生产生活条件。</t>
  </si>
  <si>
    <t>2023年堰门镇瑞金村休闲旅游示范点建设项目</t>
  </si>
  <si>
    <t>新建二组玄天宫-狗屎梁新建三角砼边沟700米，安装安全防护设施500米。二组赖娃子弯-大淌硬化路面新建排水管涵5处30米，路堑墙400立方米，新建三角排水540米.瑞金村二组（玄天宫安置点老茶厂）新建路堑墙长60米，均宽2.5米，高9米，回填2700立方米，硬化道路400平方米，安装安全护栏80米。新建美丽庭院30户。</t>
  </si>
  <si>
    <t>瑞金村</t>
  </si>
  <si>
    <t>基础设施直接受益，解决320户群众生产生活环境，建设期带动30人劳务人均增收10000元。建成后形成的资产公共部分产权归村集体股份经济合作社。</t>
  </si>
  <si>
    <t>1、劳务增收；              2、基础设施直接受益；      
3、环境提升直接受益</t>
  </si>
  <si>
    <t>2023年南宫山镇桂花村休闲旅游示范点建设项目</t>
  </si>
  <si>
    <t>建设美丽庭院50户。配套公共服务类基础设施。</t>
  </si>
  <si>
    <t>桂花村</t>
  </si>
  <si>
    <t>基础设施直接受益，通过提供务工就业岗位、发展庭院经济，有效带动62户142名（其中脱贫户32户68人）提升收入水平。建成后形成的资产公共部分产权归村集体股份经济合作社。</t>
  </si>
  <si>
    <t>2023年四季镇月坝村休闲旅游示范点建设项目</t>
  </si>
  <si>
    <t>建设美丽庭院50户，配套实施绿化提升、入户道路等附属工程。</t>
  </si>
  <si>
    <t>月坝村</t>
  </si>
  <si>
    <t>基础设施直接受益，提供务工就业岗位，劳务增收，提高农户收入水平，改善提升40户128人（其中脱贫户18户70人）农户生产生活条件。建成后形成的资产公共部分产权归村集体股份经济合作社。</t>
  </si>
  <si>
    <t>2023年大道河镇月池台村休闲旅游示范点建设项目</t>
  </si>
  <si>
    <t>建设美丽庭院50户。</t>
  </si>
  <si>
    <t>月池台村</t>
  </si>
  <si>
    <t>基础设施直接受益，提供务工就业岗位，提升50户185人（其中脱贫户15户55人）的生产生活环境。建成后形成的资产公共部分产权归村集体股份经济合作社。</t>
  </si>
  <si>
    <t>基础设施直接受益，通过劳务务工带动农户增收，通过项目的实施，推动项目经营主体通过吸纳就业的方式，和帮扶对象建立劳动力利益联结工作机制，带动帮扶对象通过自身劳动、实现增收。</t>
  </si>
  <si>
    <t>2023年官元镇龙板营村休闲旅游示范点建设项目</t>
  </si>
  <si>
    <t>龙板营村</t>
  </si>
  <si>
    <t>带动群众务工就业，在项目实施过程中增加劳务报酬、劳务务工，发展庭院经济，带动一三产业融合发展，带动当地旅游发展。预计带动50户182人（其中脱贫户38户130人）农户增收。建成后形成的资产公共部分产权归村集体股份经济合作社。</t>
  </si>
  <si>
    <t>带动群众务工就业，在项目实施过程中增加劳务报酬、劳务务工，发展庭院经济，带动一三产业融合发展，带动当地旅游发展。直接提升农户收入水平。</t>
  </si>
  <si>
    <t>2023年蔺河镇草垭村休闲旅游示范点建设项目</t>
  </si>
  <si>
    <t>草垭村</t>
  </si>
  <si>
    <t>推动民宿康养、旅游观光产业发展，打造我镇集农家小院、田园风光、民宿康养、休闲娱乐为一体的乡村旅游，助力全县旅游经济发展。预计带动50户175人（其中脱贫户15户45人）增收。建成后形成的资产公共部分产权归村集体股份经济合作社。</t>
  </si>
  <si>
    <t>带动群众务工就业，在项目实施过程中增加劳务报酬、劳务务工，发展庭院经济，带动一三产业融合发展，带动当地旅游发展，带来间接经济效益，提高周围农户收益。</t>
  </si>
  <si>
    <t>2023年蔺河镇和平村休闲旅游示范点建设项目</t>
  </si>
  <si>
    <t>蔺河镇和平村四组新建游客公共服务休憩区1200平方米，便民桥1座，园区步道200米；蔺河镇和平村五组新建游客公共服务休憩区1000平方米，公厕1个，改造产业园区道路0.7公里；建设美丽庭院50户。</t>
  </si>
  <si>
    <t>和平村</t>
  </si>
  <si>
    <t>推动民宿康养、旅游观光产业发展，打造我镇集农家小院、田园风光、民宿康养、休闲娱乐为一体的乡村旅游，助力全县旅游经济发展。预计带动523户1502人（其中脱贫户136户330人）增收。建成后形成的资产公共部分产权归村集体股份经济合作社。</t>
  </si>
  <si>
    <t>2023年岚皋县六口片区魔芋田园综合体建设项目</t>
  </si>
  <si>
    <t>1.新建永丰村喻家坪车厘子园观光采摘步道800米、观光平台2处160平方米、生态停车场300平方米；2.硬化爱国村枇杷园观光采摘道路500米；3.新建水田村油菜花观光园生产步道3000米，休憩场所2处；4.新建永丰村三格式化粪池8座、院落人工湿地1处（厌氧池1座5立方米、人工湿地11平方、户到主管道直径150PVC500M，主管道直径200玻纤管300M）；钢丝软管400米。新建户到污水管网管1处，管道直径200玻纤管800M,管道直径150PVC300M；5.新建美丽庭院50户。</t>
  </si>
  <si>
    <t>永丰村
爱国村
水田村</t>
  </si>
  <si>
    <t>建设期带动100余人以园区务工形式，人均务工收入3000元；带动群众增收致富。建成后形成的资产公共部分产权归村集体股份经济合作社。</t>
  </si>
  <si>
    <t>1.解决生活污水处理，基础设施直接受益；
2.项目建设期以劳务用工带动群众增收；
3.发展庭院经济，带动一三产业融合发展，带动当地旅游发展；打造体验式采摘园区，游客消费带动当地群众增收。</t>
  </si>
  <si>
    <t>2023年石门镇大河村乡村旅游配套建设项目</t>
  </si>
  <si>
    <t>新建赵家坝、二道河2座便民悬索桥，赵家坝至二道河产业步道2000米，休憩平台6处，公共服务休憩区1000平方米及产业道路40米，加固维修苏家院子石拱桥，配套绿化、照明等基础设施。</t>
  </si>
  <si>
    <t>县文旅广电局</t>
  </si>
  <si>
    <t>基础设施直接受益；提供务工就业岗位；带动旅游发展。预计带动277户805人（其中，脱贫户163户472人）农户增收致富。建成后形成的资产公共部分产权归村集体股份经济合作社。</t>
  </si>
  <si>
    <t>基础设施直接受益；提供务工就业岗位；带动旅游发展。带动农户增收致富。</t>
  </si>
  <si>
    <t>2023年堰门镇堰门村乡村旅游建设项目</t>
  </si>
  <si>
    <t>新建挡土墙1500立方米；公共服务休憩区2000平方米；道路硬化500米，宽3.5米；道路两侧环境整治2000平方米；祠堂院子庭院改造；新建公厕2座；夜间照明灯30盏；新建排水明渠400米，配套完善绿化、水电、排污等配套设施。</t>
  </si>
  <si>
    <t>堰门村</t>
  </si>
  <si>
    <t>基础设施直接受益；提供务工就业岗位，建设期带动80人人均增收10000元，建成后预计新增年接待游客1万人以上，新创造就业岗位5个。建成后形成的资产公共部分产权归村集体股份经济合作社。</t>
  </si>
  <si>
    <t>1、吸纳就业；       
2、劳务增收；       
3、游客消费增收。</t>
  </si>
  <si>
    <t>2023年民主镇枣树村葛家院子田园休闲建设项目</t>
  </si>
  <si>
    <t>在枣树村三组葛家院子实施农户小菜园统一改造，铺装田地册510米，修建混凝土排水渠458米，建设田坎护坡350米，田间生产道路1063米，场地硬化500平方米、挡墙480立方米，发展柿子树园庭院经济栽植柿子树600余棵，绿化约200米，配套其他乡村旅游基础设施等。</t>
  </si>
  <si>
    <t>枣树村</t>
  </si>
  <si>
    <t>有效带动58户180名群众增收，其中脱贫20户60人。建成后形成的资产公共部分产权归村集体股份经济合作社。</t>
  </si>
  <si>
    <t>1.基础设施直接受益；2.项目实施吸收农户务工。</t>
  </si>
  <si>
    <t>2023年孟石岭镇易坪村千年银杏园乡村旅游建设项目</t>
  </si>
  <si>
    <t>对千年古银杏树周边环境实施改造提升，新建游客公共服务休息区700平方米、新建挡渣坝500立方米，便民桥1座、林间步道150米、公厕1座及其他配套设施等。</t>
  </si>
  <si>
    <t>易坪村</t>
  </si>
  <si>
    <t>有效带动512户1563名群众增收，其中脱贫户187户530人。建成后形成的资产公共部分产权归村集体股份经济合作社。</t>
  </si>
  <si>
    <t>通过发掘现有旅游资源，从而在就业创业（民宿）、就近务工、农产品销售等方面带动周边农户稳定增收。</t>
  </si>
  <si>
    <t>2023年孟石岭镇丰坪村油坊坪茶旅融合配套建设项目</t>
  </si>
  <si>
    <t>配套实施场地平整约6000平方米，新建内外挡护约1600立方米，对关键节点实施场地硬化。对丰坪村七组50户群众生活污水问题进行治理，新建污水处理站1座，铺设污水管网550米等。</t>
  </si>
  <si>
    <t>丰坪村</t>
  </si>
  <si>
    <t>有效带动55户166名群众增收，其中脱贫户25户56人。建成后形成的资产公共部分产权归村集体股份经济合作社。</t>
  </si>
  <si>
    <t>1.基础设施直接受益；2.项目实施吸收农户务工。
3.市场主体进驻运营，从而在土地流转、提供就业岗位、农产品销售等方面带动农户稳定增收。</t>
  </si>
  <si>
    <t>2023年佐龙镇金珠岛旅游综合体建设项目</t>
  </si>
  <si>
    <t>在马宗村新建污水管网1200米，检查井15个，联建化粪池2个，配套人工湿地2处。修建垃圾池2处，垃圾房1个，配套垃圾桶20个；建设公厕2处；建设美丽庭院20户。</t>
  </si>
  <si>
    <t>马宗村</t>
  </si>
  <si>
    <t>基础设施直接受益，改善提升农户生产生活水平，通过劳务务工，带动农户增收致富。预计带动65户254人，其中脱贫户30户106人。建成后形成的资产公共部分产权归村集体股份经济合作社。</t>
  </si>
  <si>
    <t>基础设施直接受益，保障群众出行安全及污水治理，改善提升群众生产生产生活条件。通过劳务务工带动农户增收，</t>
  </si>
  <si>
    <t>2023年城关镇茅坪村休闲旅游示范点建设项目</t>
  </si>
  <si>
    <t>1.创建四星、五星级和美乡村示范户50户（围绕庭院经济：①发展铁皮石斛产业，搭建种植大棚900㎡，配套栽植杉树桩和采购铁皮石斛种苗；②发展百合三亩，及采购百合种子；③发展小菜园10处15亩，配套小菜园的土地整理、新修菜园路及菜园小隔断1000米、栅栏50米；④搭建猕猴桃架3处；⑤改造农产品小作坊1处；⑥养鸡场一处；⑦新建藕池1处）。2.基础设施方面：村庄绿化3000㎡；道路处理1000米，砼路肩1000米，土路肩700米，硬化铺装路面1500㎡；修建群众集散中心一处200㎡，配套护栏55米，地面处理200㎡；新修四级化粪池一处30m³，配套污水管网300米，检查井9处，排水沟75米；新修人员分流钢构平台一处50㎡，栏杆350米，M7.5浆砌石挡墙100m³，地面硬化100㎡；修建园区步道500米，M7.5浆砌石挡墙200m³，地面硬化200㎡，护栏50米。</t>
  </si>
  <si>
    <t>县农业
农村局
县住建局</t>
  </si>
  <si>
    <t>茅坪村</t>
  </si>
  <si>
    <t>1、基础设施直接受益，带动园区、部分农户产业发展；2、项目实施提供劳动务工就业岗位；3、高质量发展庭院经济，促进休闲农业与乡村旅游融合发展，带动农户增收；4、预计带动50户142人，其中脱贫户15户38人；5、建成后形成的资产公共部分产权归村集体股份经济合作社。</t>
  </si>
  <si>
    <t>1、基础设施直接受益，改善提升园区、农户生产生活条件；2、提供务工就业岗位；3、高质量发展庭院经济，促进休闲农业与乡村旅游融合发展，带动农户增收致富。</t>
  </si>
  <si>
    <t>2023年南宫山镇宏大村休闲旅游示范点建设项目</t>
  </si>
  <si>
    <t>1.创建四星、五星级标准和美乡村示范户50户（围绕庭院经济：发展药材60亩，其中厚朴3亩、黄柏35亩、阴阳禾20亩、七叶一枝花1亩；提升小型鱼塘1个2亩；发展小菜园30处12亩、配套小菜园的土地整理、新修菜园路及菜园小隔断300米、栅栏250米；改造酿酒小作坊1处、新增一处；新增农产品小作坊1处；改建养鸡场一处；新增智慧养蜂场1处等。）2.基础设施方面：提升村内基础设施。硬化院落路1100米、连户路800米、院坝2480平方米、修建涵洞5处、浆砌石坎挡墙2处40米。</t>
  </si>
  <si>
    <t>宏大村</t>
  </si>
  <si>
    <t>1、基础设施直接受益，带动园区、部分农户产业发展；2、项目实施提供劳动务工就业岗位；3、高质量发展庭院经济，促进休闲农业与乡村旅游融合发展，带动农户增收；4、预计带动82户258人，其中脱贫户21户75人；5、建成后形成的资产公共部分产权归村集体股份经济合作社。</t>
  </si>
  <si>
    <t>2023年佐龙镇佐龙村庭院经济林果园建设项目</t>
  </si>
  <si>
    <t>按照乡村振兴示范村和美庭院创建要求，开展枇杷、柿子、桃、李等20亩以上经济林果园建设</t>
  </si>
  <si>
    <t>1.通过苗木补助，高质量引导农户发展庭院经济；2.预计带动30户101人，其中脱贫户11户32人；3.建成投产后户均增收1000元以上。</t>
  </si>
  <si>
    <t>通过苗木补助，高质量引导农户发展庭院经济；直接带动农户增收。</t>
  </si>
  <si>
    <t>2023年南宫山镇庭院经济林果园建设项目</t>
  </si>
  <si>
    <t>按照乡村振兴示范村和美庭院创建要求，在宏大村、桂花村开展枇杷、柿子、桃、李等40亩以上经济林果园建设，每村补助10万元。</t>
  </si>
  <si>
    <t>宏大村
桂花村</t>
  </si>
  <si>
    <t>1.通过苗木补助，高质量引导农户发展庭院经济；2.预计带动60户165人，其中脱贫户28户76人；3.建成投产后户均增收1000元以上。</t>
  </si>
  <si>
    <t>2023年大道河镇月池台村庭院经济林果园建设项目</t>
  </si>
  <si>
    <t>1.通过苗木补助，高质量引导农户发展庭院经济；2.预计带动30户61人，其中脱贫户15户41人；3.建成投产后户均增收1000元以上。</t>
  </si>
  <si>
    <t>（四）产业配套设施建设</t>
  </si>
  <si>
    <t>（1）园区内产业道路</t>
  </si>
  <si>
    <t>2023年南宫山镇西河村猕猴桃产业园道路配套项目</t>
  </si>
  <si>
    <t>实施西河村猕猴桃园区产业路硬化1.2公里（原金寨活动室—赵家院子，其中拓宽改造700米，新修路基500米），路基宽度4.5米，路面宽度3.5米，厚18cm。主要建设内容有：路基路面工程、安防工程等。</t>
  </si>
  <si>
    <t>县交通局</t>
  </si>
  <si>
    <t>实现道路通畅，带动产业发展，改善提升园区生产条件。受益群众34户117人，其中脱贫户15户45人。形成的公共部分资产归属村集体股份经济合作社。</t>
  </si>
  <si>
    <t>改善提升园区生产条件，提升生产效率，项目实施带动农户务工，园区提供就业岗位，带动产业发展，带动农户增收。</t>
  </si>
  <si>
    <t>2023年城关镇春光村魔芋园区道路配套项目</t>
  </si>
  <si>
    <t>新建园区道路3.5公里（起点老虎坪，终点天池），主要实施土石方开挖、挡土墙、排水设施等，路基宽度5米。</t>
  </si>
  <si>
    <t>春光村</t>
  </si>
  <si>
    <t>通过带动农户生产生活及产业发展，方便沿线42户83人出行.提高园区运输能力，带动周边经济发展。形成的公共部分资产归属村集体股份经济合作社。</t>
  </si>
  <si>
    <t>2023年官元镇吉安社区魔芋园区产业道路建设项目</t>
  </si>
  <si>
    <t>实施产业道路硬化2.16公里（朱家堡-垒石塘），主要建设内容为土石方开挖、路面硬化、涵洞、挡墙等工程。</t>
  </si>
  <si>
    <t>工程带动周边中药材、老茶园、魔芋、畜牧养殖园区产业发展，惠及58户农户及道路沿线周边群众受益，巩固提升28户78名脱贫人口直接受益，为官元镇增加应急出境道路，提供务工岗位，带动农户户均增收2600元以上。形成的公共部分资产归属村集体股份经济合作社。</t>
  </si>
  <si>
    <t>一是工程带动周边中药材、老茶园、魔芋、畜牧养殖等产业园区发展，二是为官元镇增加应急出境道路，改善提升农户、园区生产生活条件。三是基础设施直接受益，通过项目实施，提供务工就业岗位，提高农户收入水平。</t>
  </si>
  <si>
    <t>2023年佐龙镇双喜村猕猴桃产业园区道路配套项目</t>
  </si>
  <si>
    <t>新建双喜村二三组产业道路硬化1.8公里（毛草湾口外至单家老屋场），路基宽度4.5米，路面宽度3.5米，厚18cm。产业道路改造700米（土地庙至老屋场）。主要实施土石方开挖、挡土墙、错车道、管涵设施等。</t>
  </si>
  <si>
    <t>双喜村</t>
  </si>
  <si>
    <t>通过带动产业发展、务工增收，提升38户116人生产生活条件。形成的公共部分资产归属村集体股份经济合作社。</t>
  </si>
  <si>
    <t>2023年城关镇茅坪村凯沃农业园区道路配套项目</t>
  </si>
  <si>
    <t>硬化产业道路2.5公里（起点陈坤田门口，终点凯沃园区）路基宽度4.5米，路面宽度3.5米,厚18cm。</t>
  </si>
  <si>
    <t>通过带动农户生产生活及产业发展，提升43户110人生产生活条件、通行能力。提高园区运输能力，带动周边经济发展。形成的公共部分资产归属村集体股份经济合作社。</t>
  </si>
  <si>
    <t>2023年堰门镇隆兴村升高畜牧产业园区产业路建设项目</t>
  </si>
  <si>
    <t>1.（G541牛背梁-升高畜牧）0.2公里，实施内容：水沟、安保等；2.（升高畜牧-中梁子）硬化道路0.8公里，路基宽4米；3.（中梁子-魔芋园区、烤烟园区）砂石路0.8公里；4.隆兴村一组道路硬化0.2公里，路基宽度5米。</t>
  </si>
  <si>
    <t>隆兴村</t>
  </si>
  <si>
    <t>1、基础设施直接受益，带动园区、部分农户产业发展；2、项目实施提供劳动务工就业岗位，带动农户增收；3、预计带动35户142人，其中脱贫户18户75人；4、建成后形成的资产公共部分产权归村集体股份经济合作社。</t>
  </si>
  <si>
    <t>1、基础设施直接受益，改善提升园区、农户生产生活条件；2、项目实施带动农户务工；3、产业园区提供就业岗位，带动产业发展，带动农户增收。</t>
  </si>
  <si>
    <t>2023年南宫山镇双岭村茶叶产业园区产业路建设项目</t>
  </si>
  <si>
    <t>实施双岭村五组产业路硬化1.3公里（樟树排至杨家梁），路基宽度4.5米，路面宽3.5米,厚度18公分。</t>
  </si>
  <si>
    <t>双岭村</t>
  </si>
  <si>
    <t>1、基础设施直接受益，带动园区、部分农户产业发展；2、项目实施提供劳动务工就业岗位，带动农户增收；3、预计带动54户145人，其中脱贫户26户83人；4、建成后形成的资产公共部分产权归村集体股份经济合作社。</t>
  </si>
  <si>
    <t>1、基础设施直接受益，改善提升园区、农户生产生活条件；2、项目实施提供务工就业岗位，带动农户增收；3、产业园区提供就业岗位，带动产业发展，带动农户增收。</t>
  </si>
  <si>
    <t>2023年孟石岭镇九台村烤烟产业园区产业路建设项目</t>
  </si>
  <si>
    <t>实施产业道路硬化工程1.6公里，起点：马家院子-终点：唐支亮家门前，路面宽度3.5米，厚度18公分。</t>
  </si>
  <si>
    <t>九台村</t>
  </si>
  <si>
    <t>1、基础设施直接受益，带动园区、部分农户产业发展；2、项目实施提供劳动务工就业岗位，带动农户增收；3、预计带动98户240人，其中脱贫户11户26人；4、建成后形成的资产公共部分产权归村集体股份经济合作社。</t>
  </si>
  <si>
    <t>2023年城关镇联春村诚信养殖产业园区产业路建设项目</t>
  </si>
  <si>
    <t>硬化七组产业道路3公里（起点：双湾--重点：万头猪场），路面宽度3.5米，路基宽4.5米，厚度18公分。主要实施路面硬化、挡墙等。</t>
  </si>
  <si>
    <t>联春村</t>
  </si>
  <si>
    <t>1、基础设施直接受益，带动园区、部分农户产业发展；2、项目实施提供劳动务工就业岗位，带动农户增收；3、预计带动185户365人，其中脱贫户114户279人；4、建成后形成的资产公共部分产权归村集体股份经济合作社。</t>
  </si>
  <si>
    <t>2023年城关镇春光村魔芋园区道路提升项目</t>
  </si>
  <si>
    <t>新建魔芋园区道路2公里（起点屈家院子，终点天池），主要实施土石方开挖18000m³、挡土墙200m³、排水涵管5道等，路基宽度5米。</t>
  </si>
  <si>
    <t>1、基础设施直接受益，带动园区、部分农户产业发展；2、项目实施提供劳动务工就业岗位，带动农户增收；3、预计带动42户83人，其中脱贫户19户43人；4、建成后形成的资产公共部分产权归村集体股份经济合作社。</t>
  </si>
  <si>
    <t>1、改善提升园区生产条件，提升生产效率；2、项目实施带动农户务工；3、产业园区提供就业岗位，带动产业发展，带动农户增收。</t>
  </si>
  <si>
    <t>2023年佐龙镇朝阳村瓜果产业园区产业路建设项目</t>
  </si>
  <si>
    <t>新建七八九组产业道路硬化1.9公里（闫家河坝至王家坟院），宽度3.5m，厚度18公分</t>
  </si>
  <si>
    <t>朝阳村</t>
  </si>
  <si>
    <t>1、基础设施直接受益，带动园区、部分农户产业发展；2、项目实施提供劳动务工就业岗位，带动农户增收；3、预计带动45户168人，其中脱贫户42户153人；4、建成后形成的资产公共部分产权归村集体股份经济合作社。</t>
  </si>
  <si>
    <t>1、基础设施直接受益，改善提升园区、农户生产生活条件；2、项目实施提供务工就业岗位，带动农户增收致富；3、园区内提供就业岗位，带动农户增收。</t>
  </si>
  <si>
    <t>2023年滔河镇兴隆村山里人养殖场道路配套项目</t>
  </si>
  <si>
    <t>实施产业道路硬化1.55公里（兴隆村六组三岔沟至段务兵家）路基宽度4.5米，路面宽度3.5米,厚18cm。</t>
  </si>
  <si>
    <t>兴隆村</t>
  </si>
  <si>
    <t>提升村组道路保障水平，带动沿线300亩魔芋园区运输条件，提升岚皋县隆发旺畜牧发展有限公司、兴隆村土鸡养殖基地、岚皋县山里人畜牧养殖农民专业合作社三家养殖场运输条件，促进农村产业发展。建成后形成的资产公共部分产权归村集体股份经济合作社。</t>
  </si>
  <si>
    <t>该项目建成后，可解决28户63人（其中，脱贫户16户38人）出行保障，改善生活条件，保障出行安全；改善生产运输条件，有助于保障群众发展养殖产业，达到增收效果。</t>
  </si>
  <si>
    <t>岚皋县堰门镇进步村2023年中央财政以工代赈项目</t>
  </si>
  <si>
    <t>新建堰门镇进步村猕猴桃园区硬化路2.6km，路基宽5米、路面宽3.5米，新建排水沟1.8㎞，新建挡墙800m³，涵管5处。</t>
  </si>
  <si>
    <t>县发改局</t>
  </si>
  <si>
    <t>进步村</t>
  </si>
  <si>
    <t>1.基础设施直接受益，改善提升农户生产生活条件；2.带动产业发展，务工增收；3.预计带动农户25户70人，其中脱贫户18户50人；4.计划发放劳务报酬规模43万元；5.建成后形成的资产公共部分产权归村集体股份经济合作社。</t>
  </si>
  <si>
    <t>以工代赈第一批</t>
  </si>
  <si>
    <t>（五）金融扶持类</t>
  </si>
  <si>
    <t>2023年岚皋县互助资金协会借款占用费补助项目</t>
  </si>
  <si>
    <t>金融扶持：对全县脱贫户、监测户使用互助资金协会借款进行贴息</t>
  </si>
  <si>
    <t>为1200户符合条件发展产业的脱贫户、监测户提供金融扶持，持续带动农户发展产业。</t>
  </si>
  <si>
    <t>为符合条件发展产业的脱贫户、监测户提供金融扶持，持续带动农户发展产业</t>
  </si>
  <si>
    <t>2023年岚皋县脱贫人口小额信贷贴息项目</t>
  </si>
  <si>
    <t>金融扶持：对全县脱贫户、监测户使用脱贫人口小额信贷进行贴息</t>
  </si>
  <si>
    <t>为8377户符合条件发展产业的脱贫户、监测户提供金融扶持，持续带动农户发展产业。</t>
  </si>
  <si>
    <t>2023年岚皋县经营主体产业发展贴息项目</t>
  </si>
  <si>
    <t>对全县符合经营主体发展特色产业银行贷款进行贴息。</t>
  </si>
  <si>
    <t>银行贷款贴息补助，扶持企业壮大生产规模，带动农户增收致富。</t>
  </si>
  <si>
    <t>对全县符合发展特色产业经营主体的银行贷款贴息进行补助，为新型经营主体产业发展提档升级提供金融支持。</t>
  </si>
  <si>
    <t>（六）新型农村集体经济发展</t>
  </si>
  <si>
    <t>2023年大道河镇茶农村茶叶产业壮大村集体经济项目</t>
  </si>
  <si>
    <t>依托大道河镇茶农村股份经济合作社，新建茶厂厂房400平方米；茶叶生产线2条（红茶、绿茶），配套完成水电等附属设施。</t>
  </si>
  <si>
    <t>茶农村</t>
  </si>
  <si>
    <t>通过支持茶叶生产环节带动茶叶产业发展；通过农户订单收购、提供务工就业岗位、流转土地林地带动农户增收，预计带动374户1154人，其中脱贫户225户754人，项目建成预计收益达6万元，收益分红带动脱贫户增收。形成资产归村股份经济合作社。</t>
  </si>
  <si>
    <t>通过支持茶叶生产环节带动茶叶产业发展；通过农户订单收购、提供务工就业岗位、流转土地林地带动农户增收。项目建成预计收益达6万元，按照村集体30%、农户70%的比例进行分红，带动脱贫户增收。</t>
  </si>
  <si>
    <t>2023年佐龙镇乱石沟村壮大集体经济项目</t>
  </si>
  <si>
    <t>依托佐龙镇乱石沟村股份经济合作社购买茶叶色选机一台，在生产季节通过服务周边茶厂获取收益。</t>
  </si>
  <si>
    <t>乱石沟村</t>
  </si>
  <si>
    <t>通过支持茶叶生产环节带动茶叶产业发展，通过劳务用工、受益分红等方式带动农户增收。预计带动221户681人，其中脱贫户120户351人。村集体经济年均增收1.2万元以上。形成资产归村股份经济合作社。</t>
  </si>
  <si>
    <t>通过支持茶叶生产环节带动茶叶产业发展，村集体经济年均增收1.2万元以上。通过劳务用工、受益分红等方式带动农户增收，预计带动221户681人，其中脱贫户120户351人。</t>
  </si>
  <si>
    <t>2023年石门镇平安村壮大村集体扶持项目</t>
  </si>
  <si>
    <t>支持岚皋县石门镇平安村股份经济合作社种植中药材100亩。用于购买种苗、农药、肥料、劳务支付等。</t>
  </si>
  <si>
    <t>平安村</t>
  </si>
  <si>
    <t>通过支持岚皋县石门镇平安村股份经济合作社带动中药材种植产业发展；通过农户订单收购、提供务工就业岗位、流转土地林地带动农户增收，预计带动26户30人，其中脱贫户16户18人，预计带动农户户均增收2000元以上。</t>
  </si>
  <si>
    <t>通过支持岚皋县石门镇平安村股份经济合作社带动中药材种植产业发展；通过农户订单收购、提供务工就业岗位、流转土地林地带动农户增收。受益分配，集体经济占100%，普通农户和脱贫户的分红比例按收益的70%分红到人。</t>
  </si>
  <si>
    <t>2023年堰门镇团员村加工业壮大集体经济项目</t>
  </si>
  <si>
    <t>支持股份经济合作社购买自动化榨油机、炒料机、筛斗机、离心炼油机、自动上料机等设备一套。项目建成后通过种植加工及代加工模式，年产油5000斤左右，增加村集体经济3万元。</t>
  </si>
  <si>
    <t>通过提供榨油服务带动油料作物种植业发展；通过农户订单收购、提供务工就业岗位、流转土地林地带动农户增收，预计带动304户922人，其中脱贫户204户625人，预计带动农户户均增收150元左右。形成资产归村股份经济合作社。</t>
  </si>
  <si>
    <t>通过提供榨油服务带动油料作物种植业发展；通过农户订单收购、提供务工就业岗位、流转土地林地带动农户增收。收益所得的70%用于股份经济合作社股民分红，30%留存集体。</t>
  </si>
  <si>
    <t>2023年石门镇大河村集体经济冷水鱼养殖项目</t>
  </si>
  <si>
    <t>支持岚皋县石门镇大河村集体经济冷水鱼养殖，建设鱼塘一个，面积3.3亩，计划购买钱鱼鱼苗3万尾。项目资金50万（其中财政衔接资金30万元，村股份经济合作社20万元）用于建设基础设施、鱼塘及生产步道、劳务支付等。</t>
  </si>
  <si>
    <t>通过支持鱼塘建设、鱼苗购买、生产步道建设等环节；通过提供务工就业岗位、流转土地林地等带动农户增收，预计带动农户40户180人，其中脱贫户29户135人，预计带动农户户均增收2000元。预计年分红10万元，全村270户798人收益，其中脱贫户158户485人，预计带动农户户均增收1000元以上。村集体经济按照保底2万元加年纯利润的25%进行分红，一般户和脱贫户分配比例一致。形成资产归村股份经济合作社。</t>
  </si>
  <si>
    <t>该项目通过支持鱼塘建设、鱼苗购买、生产步道建设等环节；通过提供务工就业岗位、流转土地林地等带动农户增收，预计带动农户40户180人，其中脱贫户29户135人，预计带动农户户均增收2000元。</t>
  </si>
  <si>
    <t>2023年南宫山镇展望村壮大集体经济项目</t>
  </si>
  <si>
    <t>支持岚皋县南宫山镇展望村股份经济合作社发展“巴山黑土鸡”产业，以订单收购的方式，带动大户及全村农户实现稳定增收。配套修建完善鸡舍100㎡、饲料间50㎡，按照时间节点分批次引进10000只优质“旧院黑土鸡”鸡苗进行饲养。</t>
  </si>
  <si>
    <t>展望村</t>
  </si>
  <si>
    <t>通过支持完善圈舍、引进购买鸡苗、订单收购环节带动展望村林下黑土鸡产业发展；通过农户订单收购、提供务工就业岗位、流转土地林地带动农户增收，预计带动全村355户922人，其中脱贫户240户676人，预计带动农户户均增收600元以上。形成资产归村股份经济合作社。</t>
  </si>
  <si>
    <t>通过支持完善圈舍、引进购买鸡苗、订单收购环节带动展望村林下黑土鸡产业发展。收益分配村集体30％，村集体成员70％。</t>
  </si>
  <si>
    <t>2023年石门镇平安村民宿产业壮大村集体经济项目</t>
  </si>
  <si>
    <t>依托岚皋县城投公司在南宫山镇双岭村共同开发建设民宿项目，建设民宿院落1个，公共接待区1处，配套建设给排水、绿化亮化等配套设施；项目建成后，由城投公司或聘请第三方公司负责运营，按照各村投资资金额度分配收益。</t>
  </si>
  <si>
    <t>通过共同开发乡村民宿带动乡村旅游产业发展，通过增加村集体经济收入，带动农户增收，预计带动211户612人，其中脱贫户101户297人，项目建成后，形成资产归石门镇平安村股份经济合作社，按照资金投入量化收益分配，保底实现村集体每年收益6万元以上。</t>
  </si>
  <si>
    <t>通过支持民宿项目建设、运营等环节带动乡村旅游产业发展；项目实施提供劳动务工就业岗位、运营期间增加村集体经济收益，预计村集体每年共实现收益6万元以上。</t>
  </si>
  <si>
    <t>2023年石门镇铁佛社区民宿产业壮大村集体经济项目</t>
  </si>
  <si>
    <t>依托岚皋县城投公司在南宫山镇双岭村共同开发建设民宿项目，建设民宿院落1个，公共接待区1处，配套建设给排水、绿化亮化等配套设施；项目建成后，由城投公司或聘请第三方公司负责运营，按照各村村集体投资资金额度分配收益。</t>
  </si>
  <si>
    <t>通过共同开发乡村民宿带动乡村旅游产业发展，通过增加村集体经济收入，带动农户增收，预计带动496户1520人，其中脱贫户95户274人，项目建成后，形成资产归石门镇铁佛社区股份经济合作社，按照资金投入量化收益分配，保底实现村集体每年收益6万元以上。</t>
  </si>
  <si>
    <t>2023年民主镇银盘村民宿产业壮大村集体经济项目</t>
  </si>
  <si>
    <t>通过共同开发乡村民宿带动乡村旅游产业发展，通过增加村集体经济收入，带动农户增收，预计带动280户775人，其中脱贫户127户334人，项目建成后，形成资产归民主镇银盘村股份经济合作社，按照资金投入量化收益分配，保底实现村集体每年收益6万元以上。</t>
  </si>
  <si>
    <t>2023年城关镇城关村民宿产业壮大村集体经济项目</t>
  </si>
  <si>
    <t>通过共同开发乡村民宿带动乡村旅游产业发展，通过增加村集体经济收入，带动农户增收，预计带动412户996人，其中脱贫户53户116人，项目建成后，形成资产归城关镇城关村股份经济合作社，按照资金投入量化收益分配，保底实现村集体每年收益6万元以上。</t>
  </si>
  <si>
    <t>2023年滔河镇柏坪村民宿产业壮大村集体经济项目</t>
  </si>
  <si>
    <t>通过共同开发乡村民宿带动乡村旅游产业发展，通过增加村集体经济收入，带动农户增收，预计带动272户700人，其中脱贫户88户237人，项目建成后，形成资产归滔河镇柏坪村股份经济合作社，按照资金投入量化收益分配，保底实现村集体每年收益6万元以上。</t>
  </si>
  <si>
    <t>2023年南宫山镇龙安村民宿产业壮大村集体经济项目</t>
  </si>
  <si>
    <t>通过共同开发乡村民宿带动乡村旅游产业发展，通过增加村集体经济收入，带动农户增收，预计带动392户1265人，其中脱贫户135户385人，项目建成后，形成资产归南宫山镇龙安村股份经济合作社，按照资金投入量化收益分配，保底实现村集体每年收益6万元以上。</t>
  </si>
  <si>
    <t>2023年堰门镇进步村民宿产业壮大村集体经济项目</t>
  </si>
  <si>
    <t>通过共同开发乡村民宿带动乡村旅游产业发展，通过增加村集体经济收入，带动农户增收，预计带动422户1170人，其中脱贫户208户572人，项目建成后，形成资产归堰门镇进步村股份经济合作社，按照资金投入量化收益分配，保底实现村集体每年收益6万元以上。</t>
  </si>
  <si>
    <t>二、乡村建设类</t>
  </si>
  <si>
    <t>（一）安全饮水安全饮水成果巩固</t>
  </si>
  <si>
    <t>2023年城关镇竹林村农村饮水巩固提升项目</t>
  </si>
  <si>
    <t>一组、四组、六组、八组、十一组新建10m³蓄水池2座、20m³蓄水池2座、拦水坝2座、铺设供水管网3500米。</t>
  </si>
  <si>
    <t>县水利局</t>
  </si>
  <si>
    <t>竹林村</t>
  </si>
  <si>
    <t>基础设施直接受益，改善提升农户生产生活用水，通过劳务务工，带动农户增收致富。预计带动268户698人，其中脱贫户107户305人。建成后形成的资产公共部分产权归村集体股份经济合作社。</t>
  </si>
  <si>
    <t>基础设施直接受益，劳务务工增收，发展畜牧业，带动农户增收。</t>
  </si>
  <si>
    <t>2023年滔河镇漳河集镇农村饮水巩固提升项目</t>
  </si>
  <si>
    <t>新修100立方米蓄水池一座，砼破除路面6000米，铺设θ63管网4000米、θ25管网2000米。</t>
  </si>
  <si>
    <t>漆扒村</t>
  </si>
  <si>
    <t>基础设施直接受益，改善提升农户生产生活用水，通过劳务务工，带动农户增收致富，可解决200户842人（其中，脱贫户124户612人）饮水保障。建成后形成的资产公共部分产权归村集体股份经济合作社。</t>
  </si>
  <si>
    <t>基础设施直接受益，通过劳务务工带动农户增收，巩固安全饮水成果，改善提升群众生产生产生活条件。</t>
  </si>
  <si>
    <t>2023年滔河镇联合村农村饮水巩固提升项目</t>
  </si>
  <si>
    <t>二组新修拦水坝1座、过滤池1座、蓄水池1座，铺设管网2000米；五组新修拦水坝1座、过滤池一座，铺设管网1000米</t>
  </si>
  <si>
    <t>联合村</t>
  </si>
  <si>
    <t>基础设施直接受益，改善提升农户生产生活用水，通过劳务务工，带动农户增收致富，可解决56户233人（其中，脱贫户25户89人）饮水保障，有助于保障群众发展魔芋产业，达到增收效果。建成后形成的资产公共部分产权归村集体股份经济合作社。</t>
  </si>
  <si>
    <t>基础设施直接受益；通过劳务务工带动农户增收。</t>
  </si>
  <si>
    <t>2023年佐龙镇晓道集镇农村饮水巩固提升项目</t>
  </si>
  <si>
    <t>工程包括晓道集镇供水改造及黄兴村供水改造2处工程，供水人口1270人，供水规模145m3/d。（1）晓道集镇设计供水人口1200人，供水规模137m³/d。工程建设主要建设内容为：水厂修建絮凝过滤池1座及配套设施，50m3蓄水池1座，更换dn110-40PE配水管道长6312m，配套入户水表250块，晓道集镇增设3处消防栓。（2）黄兴村2组供水人口70人，供水规模8m3/d，在小沟修建取水坝1座，铺设铺设dn40PE输水管道长390m。水厂新修10m3过滤蓄水池1座，配套缓释消毒器1台。铺设dn40~25PE配水管道长450m。</t>
  </si>
  <si>
    <t>双喜村
黄兴村</t>
  </si>
  <si>
    <t>基础设施直接受益，改善提升农户生产生活用水，通过劳务务工，带动农户增收致富。预计带动250户1270人，其中脱贫户52户170人。建成后形成的资产公共部分产权归村集体股份经济合作社。</t>
  </si>
  <si>
    <t>2023年佐龙镇长春村农村饮水巩固提升项目</t>
  </si>
  <si>
    <t>长春村供水人口875人，供水规模100m3/d。增加絮凝沉淀池1座，滤池改造为蓄水池。更换入户水表300块，增加加药设备1套。</t>
  </si>
  <si>
    <t>长春村</t>
  </si>
  <si>
    <t>改善农村饮水设施，提升饮水质量，保障饮水安全。受益群众195户875人，其中脱贫户34户114人。建成后形成的资产公共部分产权归村集体股份经济合作社。</t>
  </si>
  <si>
    <t>基础设施直接受益，通过劳务务工带动农户增收，规范管理，改善提升群众生产生产生活条件。</t>
  </si>
  <si>
    <t>2023年佐龙镇明星村农村饮水巩固提升项目</t>
  </si>
  <si>
    <t>（1）明星村1组供水人口40人，黄石板沟修建取水坝1座，铺设dn40PE输水管道长245m。水厂新修10m3过滤蓄水池1座，配套缓释消毒器1台。铺设dn40~25PE配水管道长450m。（2）明星村6组供水人口20人，养猪场1处，存栏100头，总供水规模6m³/d。胡家沟修建取水坝1座，铺设dn40PE输水管道长290m。水厂新修10m3过滤蓄水池1座，配套缓释消毒器1台。铺设dn40-25PE配水管道长892m。</t>
  </si>
  <si>
    <t>明星村</t>
  </si>
  <si>
    <t>基础设施直接受益，改善提升农户生产生活用水，通过劳务务工，带动农户增收致富。预计带动48户211人，其中脱贫户26户102人。建成后形成的资产公共部分产权归村集体股份经济合作社。</t>
  </si>
  <si>
    <t>2023年南宫山镇双岭村农村饮水巩固提升项目</t>
  </si>
  <si>
    <t>新建双岭村二组拦水坝1座、新建30m³蓄水池2座、20m³蓄水池1座、5立方过滤池3座及铺设管道6610米</t>
  </si>
  <si>
    <t>基础设施直接受益，改善提升农户生产生活用水，通过劳务务工，发展村畜牧产业、民俗产业，带动农户增收致富。受益群众86户323人，其中脱贫户32户104人。建成后形成的资产公共部分产权归村集体股份经济合作社。</t>
  </si>
  <si>
    <t>2023年蔺河镇草垭村农村饮水巩固提升项目</t>
  </si>
  <si>
    <t>30砼拆除158.4 m3，C30砼恢复792m²；安装管网10442米；安装水表195只</t>
  </si>
  <si>
    <t>䓍垭村</t>
  </si>
  <si>
    <t>基础设施直接受益，改善提升农户生产生活用水，通过劳务务工，发展魔芋产业，带动农户增收致富。预计带动200户552人，其中脱贫户96户265人。建成后形成的资产公共部分产权归村集体股份经济合作社。</t>
  </si>
  <si>
    <t>2023年大道河镇茶农村农村饮水巩固提升项目</t>
  </si>
  <si>
    <t>实施大道河镇茶农村取水口两处、新建5m³蓄水池一座、新建15m³蓄水池一座及输水管道工程等</t>
  </si>
  <si>
    <t>1、基础设施直接受益，解决农户饮水问题；2、发展畜牧业；3、项目实施带动劳务务工增收，带动农户增收；4、预计带动44户125人，其中脱贫户23户54人；5、建成后形成的资产公共部分产权归村集体股份经济合作社。</t>
  </si>
  <si>
    <t>1、基础设施直接受益，解决农户饮水问题；2、发展畜牧业；3、项目实施带动劳务务工增收，带动农户增收。</t>
  </si>
  <si>
    <t>2023年孟石岭镇草坪村一组农村饮水巩固提升项目</t>
  </si>
  <si>
    <t>在现有取水口向上游延伸2135米，新建拦水坝1座，新建5立方蓄水池和减压池各1个，配套Φ63mm管网2135米，涉及管道开挖2135米、管道填埋2135米，涉及土石方218立方。</t>
  </si>
  <si>
    <t>草坪村</t>
  </si>
  <si>
    <t>1、基础设施直接受益，改善提升农户生产生活用水；2、通过劳动务工带动12户38人，人均直接增收2000余元；3、为138户389人节省枯水季节用水劳务支出20余万元，同时可增加畜禽补栏150头、3000羽，人均增收1300余元；4、建成后形成的资产公共部分产权归村集体股分经济合作社。</t>
  </si>
  <si>
    <t>1、基础设施直接受益，改善提升农户生产生活用水；2、通过劳动务工带动12户38人均直接增收2000余元；3、为138户389人节省枯水季节用水劳务用工支出20余万元；</t>
  </si>
  <si>
    <t>2023年滔河镇长滩村农村饮水巩固提升项目</t>
  </si>
  <si>
    <t>新建拦水坝一座、过滤池一座、15立方米蓄水池1座，铺设Φ63PE管道1000米，Φ32管道400米。</t>
  </si>
  <si>
    <t>长滩村</t>
  </si>
  <si>
    <t>1、基础设施直接受益，解决农户饮水问题；2、发展畜牧业；3、项目实施带动劳务务工增收，带动农户增收；4、预计带动56户210人，其中脱贫户22户43人；5、建成后形成的资产公共部分产权归村集体股份经济合作社。</t>
  </si>
  <si>
    <t>（二）小型农田水利设施建设</t>
  </si>
  <si>
    <t>2023年城关镇新春村水稻种植基地灌溉配套建设项目</t>
  </si>
  <si>
    <t>新建50m³蓄水池1座、拦水坝1处、灌溉堰塘300m2,、灌溉渠道400米，改造取水口1处，灌溉管网6000米，实施旱改水灌溉950亩。</t>
  </si>
  <si>
    <t>新春村</t>
  </si>
  <si>
    <t>壮大村集体经济，通过订单收购、务工增收、土地林地流转，劳务用工，带动农户52户146人，其中脱贫户32户103人，户均增收1000元。建成后形成的资产公共部分产权归村集体股份经济合作社。</t>
  </si>
  <si>
    <t>带动产业发展，流转土地林地，收购农户订单、提供务工就业岗位、直接提升农户收入水平。</t>
  </si>
  <si>
    <t>2023年孟石岭镇柏杨林村水稻种植基地灌溉配套建设项目</t>
  </si>
  <si>
    <t>新修取水枢纽1座、渠道衬砌改造507米、铺设引水管道1052米，实施柏杨林水田灌溉105亩。</t>
  </si>
  <si>
    <t>壮大村集体经济，通过订单收购、务工增收、土地林地流转，劳务用工，带动农户330户980人增收。预计村股份经济合作社年收益4万元以上。建成后形成的资产公共部分产权归村集体股份经济合作社。</t>
  </si>
  <si>
    <t>2023年堰门镇中武村富硒水稻种植基地灌溉配套建设项目</t>
  </si>
  <si>
    <t>新建取水枢纽1座，铺设管道5600米，实施水田灌溉200亩。增加防洪墙20米。</t>
  </si>
  <si>
    <t>壮大村集体经济，通过订单收购、务工增收、土地林地流转，劳务用工，带动农户30户94人增收，预计村股份经济合作社年收益5万元以上。建成后形成的资产公共部分产权归村集体股份经济合作社。</t>
  </si>
  <si>
    <t>2023年南宫山镇桂花村、花里村水稻种植基地灌溉配套建设项目</t>
  </si>
  <si>
    <t>新建取水枢纽1座，铺设引水管道835m，修建渠道150m，实施水田灌溉107亩</t>
  </si>
  <si>
    <t>桂花村
花里村</t>
  </si>
  <si>
    <t>建成后，确保农业增产，促进产旅发展，受益265户743人，其中脱贫户67户165人，实现农户增收。建成后形成的资产公共部分产权归村集体股份经济合作社。</t>
  </si>
  <si>
    <t>通过对农田的冬灌、改建、修复，带动农户增收，群众直接受益</t>
  </si>
  <si>
    <t>2023年民主镇国庆、枣树、银米村水稻种植基地灌溉配套建设项目</t>
  </si>
  <si>
    <t>新建取水枢纽4座，修建渠道65米，管道2354米。实施水田灌溉162亩。国庆村新建堰塘2座。</t>
  </si>
  <si>
    <t>壮大村集体经济，通过订单收购、务工增收、土地林地流转，劳务用工，带动农户124户368人增收，村股份经济合作社年收益3万元以上。建成后形成的资产公共部分产权归村集体股份经济合作社。</t>
  </si>
  <si>
    <t>2023年蔺河镇大湾、棋盘村水稻种植基地灌溉配套建设项目</t>
  </si>
  <si>
    <t>新建及加固取水枢纽2座，渠道加固改造2170米，管道2000米。实施棋盘村水田灌溉115亩，大湾村水田灌溉300亩，建设富硒水稻种植基地。大湾村新建堰塘一处。10立方米蓄水池一处。</t>
  </si>
  <si>
    <t>壮大村集体经济，通过订单收购、务工增收、土地林地流转，劳务用工，带动农户49户126人增收，村股份经济合作社年收益3万元以上。建成后形成的资产公共部分产权归村集体股份经济合作社。</t>
  </si>
  <si>
    <t>2023佐龙镇华兴、正沟、花坝村水稻种植基地灌溉配套建设项目</t>
  </si>
  <si>
    <t>新修及加固取水枢纽8座、渠道衬砌改造840米、铺设引水管道2333米，实施水田灌溉170亩，建成富硒稻米基地。</t>
  </si>
  <si>
    <t>壮大村集体经济，通过订单收购、务工增收、土地林地流转，劳务用工，带动农户36户120人，其中脱贫户16户53人。力争年产值达到30万元。建成后形成的资产公共部分产权归村集体股份经济合作社。</t>
  </si>
  <si>
    <t>2023年石门镇大河村水稻种植基地灌溉配套建设项目</t>
  </si>
  <si>
    <t>新修取水枢纽1座、铺设引水管道1100米，实施水田灌溉100亩。增加取水枢纽1处，引水管道200米。</t>
  </si>
  <si>
    <t>壮大村集体经济，通过订单收购、务工增收、土地林地流转，劳务用工，带动农户48户112人增收，力争年产值达到15万元。建成后形成的资产公共部分产权归村集体股份经济合作社。</t>
  </si>
  <si>
    <t>2023年民主镇银米村猕猴桃园区水肥一体化配套建设项目</t>
  </si>
  <si>
    <t>银米村三组组猕猴桃产业灌溉面积200亩，新建取水口1处、新建蓄水池2个及配套设施、铺设供水管网12000米及田间灌溉设施，新建管理用房1间，安装灌溉设备（水肥一体化设备）。</t>
  </si>
  <si>
    <t>银米村</t>
  </si>
  <si>
    <t>保障猕猴桃园区产业提质增效，促进经营主体及集体经济产业升级，提高经济收益。带动农户126户532人受益。建成后形成的资产公共部分产权归村集体股份经济合作社。</t>
  </si>
  <si>
    <t>改善提升园区水利配套设施，带动产业发展，园区通过流转土地林地，收购农户订单、提供务工就业岗位、直接提升农户收入水平。</t>
  </si>
  <si>
    <t>2023年民主镇枣树村猕猴桃园区水肥一体化配套建设项目</t>
  </si>
  <si>
    <t>枣树村三组猕猴桃产业灌溉面积160亩，新建取水口1处，新建过滤池1座、蓄水池2座个、铺设供水管网10300米及田间灌溉设施，新建管理用房1间，安装灌溉设备（水肥一体化设备）。</t>
  </si>
  <si>
    <t>保障猕猴桃园区产业提质增效，促进经营主体及集体经济产业升级，提高经济收益。带动农户166户687人受益。建成后形成的资产公共部分产权归村集体股份经济合作社。</t>
  </si>
  <si>
    <t>2023年石门镇庄房村猕猴桃园区水肥一体化配套建设项目</t>
  </si>
  <si>
    <t>庄房村猕猴桃园区灌溉246亩，新建取水口1处，新建过滤池1个、蓄水池2个、铺设供水管网11000米及田间灌溉设施，新建管理用房1间，安装灌溉设备（水肥一体化设备）。</t>
  </si>
  <si>
    <t>保障猕猴桃园区产业提质增效，促进经营主体及集体经济产业升级，提高经济收益。建成后形成的资产公共部分产权归村集体股份经济合作社。</t>
  </si>
  <si>
    <t>2023年佐龙镇花坝村灌沟生态渔场配套建设项目</t>
  </si>
  <si>
    <t>新建渔场配套堤防386米。</t>
  </si>
  <si>
    <t>花坝村</t>
  </si>
  <si>
    <t>消除河道安全隐患，保障居民生命财产安全。建基础设施直接受益，提高改善群众生产生活条件，提供务工就业岗位，带动农户增收致富。预计带动带动农户33户125人,其中脱贫户20户76人。建成后形成的资产公共部分产权归村集体股份经济合作社。</t>
  </si>
  <si>
    <t>基础设施直接受益，提高改善群众生产生活条件，提供务工就业岗位，带动农户增收致富。</t>
  </si>
  <si>
    <t>2023年蔺河镇和平村铁皮石斛产业园区灌溉项目</t>
  </si>
  <si>
    <t>新建取水口1处，5立方米过滤池1座，100立方米蓄水池1座，30立方米蓄水池1座，铺设供水管网6000米。</t>
  </si>
  <si>
    <t>和平村
新建村</t>
  </si>
  <si>
    <t>1、基础设施直接受益，改善提升农户生产生活用水及铁皮石斛产业园区灌溉用水；2、通过劳务务工，发展铁皮石斛产业，园区通过流转土地林地，收购农户订单、提供务工就业岗位、直接提升农户收入水平；3、项目实施提供务工就业岗位；4、预计带动51户155人，其中脱贫户10户32人；4、建成后形成的资产公共部分产权归村集体股份经济合作社。</t>
  </si>
  <si>
    <t>1、基础设施直接受益，改善提升群众生产生活条件及园区水利配套设施；2、带动产业发展，园区通过流转土地林地，收购农户订单、提供务工就业岗位、直接提升农户收入水平；3、项目实施提供务工就业岗位。</t>
  </si>
  <si>
    <t>2023年孟石岭镇桃园、䓍坪村水稻种植基地灌溉配套建设项目</t>
  </si>
  <si>
    <t>新修及加固取水枢纽2座、渠道衬砌改造1125米、铺设引水管道1758米。实施桃园、草坪村水田灌溉315亩。</t>
  </si>
  <si>
    <t>桃园村
草坪村</t>
  </si>
  <si>
    <t>壮大村集体经济，通过订单收购、务工增收、土地林地流转，劳务用工，带动农户102户341人增收，预计村股份经济合作社年收益2万元以上。建成后形成的资产公共部分产权归村集体股份经济合作社。</t>
  </si>
  <si>
    <t>岚皋县城关镇永丰村2023年中央财政以工代赈项目</t>
  </si>
  <si>
    <t>实施城关镇永丰村三组农田灌溉蓄水堰8000㎡（其中扩建2000㎡，提升修复6000㎡），新建灌溉堰道4000m。</t>
  </si>
  <si>
    <t>1.通过订单收购、土地林地流转，劳务用工带动增收；2.预计带动农户33户92人（其中脱贫户16户40人）增收；3.预计村股份经济合作社年收益3万元以上，按照受益分配方案分配；4.计划发放劳务报酬规模45万元；5.建成后形成的资产公共部分产权归村集体股份经济合作社。</t>
  </si>
  <si>
    <t>岚皋县南宫山镇西河村2023年中央财政以工代赈项目</t>
  </si>
  <si>
    <t>对南宫山镇西河村现有240亩猕猴桃园区，建设水肥一体化工程，包括拦水坝1座、过滤蓄水池1座、水肥一体化管理用房1处、灌溉主管道2.4公里、灌溉支管5公里，建成后形成资产归西河村股份经济合作社。</t>
  </si>
  <si>
    <t>1.通过订单收购、土地林地流转，劳务用工带动增收；2.预计带动农户20户56人（其中脱贫户11户28人）增收增收；3.预计村股份经济合作社年收益5万元以上，按照受益分配方案分配；4.计划发放劳务报酬规模36万元；5.建成后形成的资产公共部分产权归村集体股份经济合作社。</t>
  </si>
  <si>
    <t>（三）农村道路建设（通村路、通户路、小型桥梁）</t>
  </si>
  <si>
    <t>2023年民主镇民主片区通组道路硬化工程</t>
  </si>
  <si>
    <t>实施新喜村四组通组道路硬化1.6公里（其中：陈声茫门前至杨国义屋旁岔路口1公里；瓦厂沟至徐家会院坝0.6公里）；路基宽度4.5米，路面宽3.5米,18cm；主要建设内容包括土石方开挖、路面硬化、涵洞、挡墙、排水沟、安全防护等。实施五一村产业道路3公里。实施明珠社区吕家湾道路道路1.2公里（吕家湾村级主干线至高仕康门口），路基宽度4.5米，路面宽3.5米,厚18cm；主要建设内容包括土石方开挖、路面硬化、涵洞、挡墙、排水沟等。</t>
  </si>
  <si>
    <t>新喜村    
五一村    
明珠社区</t>
  </si>
  <si>
    <t>基础设施直接受益，带动产业发展，务工增收，改善提升农户生产生活条件。建成后形成的资产公共部分产权归村集体股份经济合作社。</t>
  </si>
  <si>
    <t>改善群众出行条件，直接受益；提供务工机会，带动群众增收。</t>
  </si>
  <si>
    <t>2023年民主镇田湾村六组道路硬化工程</t>
  </si>
  <si>
    <t>实施田湾村将六组组道路硬化工程1.7公里，路基宽度4.5米，路面宽3.5米，厚18cm（陈家门口至赵作新院坝）。主要建设内容包括土石方开挖、路面硬化、涵洞、挡墙、排水沟、安防工程等。</t>
  </si>
  <si>
    <t>基础设施直接受益，带动产业发展，务工增收，改善提升农户生产生活条件。直接受益或带动群众34户117人，其中脱贫户15户48人。建成后形成的资产公共部分产权归村集体股份经济合作社。</t>
  </si>
  <si>
    <t>改善100亩中药材、2个养猪场、玉米大豆100亩种植生产出行条件；项目实施带农农户务工，带动农户增收。</t>
  </si>
  <si>
    <t>2023年南宫山镇花里村至红日社区联村路建设项目</t>
  </si>
  <si>
    <t>实施花里村至红日社区新修连村路2.85公里，其中硬化600米，（李峰茶厂—毛狗梁，其中拓宽改造1.1公里，新开挖路1.75公里），路基宽度4.5米，路面宽3.5米,厚18cm。</t>
  </si>
  <si>
    <t>花里村
红日社区</t>
  </si>
  <si>
    <t>实现道路通畅，带动产业发展，保障村民安全出行。受益群众189户346人，其中脱贫户43户94人。改善提升群众通行条件。建成后形成的资产公共部分产权归村集体股份经济合作社。</t>
  </si>
  <si>
    <t>基础设施直接受益，改善提升农户生产生活条件，提供务工就业岗位，带动农户增收致富。</t>
  </si>
  <si>
    <t>2023年石门镇水毁道路修复建设项目</t>
  </si>
  <si>
    <t>实施月星社区龙潭子旁边水沟涵管及八字口及涵管；老鸦村道路修复实施管绪东门口挡墙80方、赵良满地挡墙30方、王从礼门口挡墙30方、赵良明挡墙130方等；双丰村三湾大桥至阳坡盘道断板5处、路基垫方3处；庄房村五组道路塌方修复挡土墙120立方米、垫方80平方米；修复新生村二组大湾水毁路50米，新生村新建二组大湾村级公路内挡墙350立方米；乐景村修复排水沟200米；芙蓉村三组李家院子桥头至李元香屋旁路面修复750平米；平安村修复公路外挡120立方米，面板修复共1000平方米。</t>
  </si>
  <si>
    <t>月星社区
老鸦村
双丰村
庄房村
新生村</t>
  </si>
  <si>
    <t>基础设施直接受益，改善提升农户生产生活条件，提供务工就业岗位，预计带动831户2284人，其中脱贫户490户1416人。建成后形成的资产公共部分产权归村集体股份经济合作社。</t>
  </si>
  <si>
    <t>2023年滔河镇联合村二组查家湾至柳木沟通组硬化道路</t>
  </si>
  <si>
    <t>实施产业道路硬化1.8km（联合村二组查家湾至柳木沟1公里、联合村七组学校至郑家湾0.8公里），路基宽度4.5米，路面宽度3.5米，厚0.18m。</t>
  </si>
  <si>
    <t>提升村组道路保障水平，带动沿线1500亩魔芋园区至魔芋初加工厂运输条件，改善提升23户群众生产生活条件，有效促进魔芋产业发展。建成后形成的资产公共部分产权归村集体股份经济合作社。</t>
  </si>
  <si>
    <t>该项目建成后，可解决23户57人（其中，脱贫户14户36人）出行保障，改善生活条件，保障出行安全；改善生产运输条件，有助于保障群众发展养殖产业，达到增收效果。</t>
  </si>
  <si>
    <t>2023年大道河镇通村组道路提升项目</t>
  </si>
  <si>
    <t>实施大道河镇通组道路改造提升3.3公里，修建挡墙4处，涵洞3处。其中月池台村通村道路改造提升1.5公里（八方院子---况家沟），实施安防规模1公里；白果坪道路硬化300米，路基宽度4.5米，路面宽3.5米,厚18cm（桑园岔路口--毛家崖子），通村主干道补断板7处（白果坪村活动室--八方院子）；茶农村六组砼边沟1.2公里（三岔河商店--曾家淌）。东坪村道路安防隐患整治里程6公里（向阳盘道拐--三四五六组），实施安防规模3.5公里，安装护栏及警示桩，配套完成相关附属设施。</t>
  </si>
  <si>
    <t>月池台村
白果坪村
茶农村    
东坪村</t>
  </si>
  <si>
    <t>基础设施直接受益、产业发展扶持、劳动务工、改善提高群众生活条件。建成后形成的资产公共部分产权归村集体股份经济合作社。</t>
  </si>
  <si>
    <t>通过项目的实施，支持项目经营主体扩宽用工渠道，增加用工规模，吸纳当地的帮扶对象就近就业通过勤劳工作增加收入。</t>
  </si>
  <si>
    <t>2023年四季镇水毁道路修复工程</t>
  </si>
  <si>
    <t>实施竹园村五组洪水池小桥基础加固一座；竹园村一组小桥基础加固一座；竹园村三组道路修复190米；月坝村四组产业路水毁修复80米。</t>
  </si>
  <si>
    <t>竹园村
月坝村</t>
  </si>
  <si>
    <t>1、基础设施直接受益，改善提升农户生产生活条件；2、项目实施提供劳动务工就业岗位，带动农户增收；3、预计带动30户110人，其中脱贫户13户49人；4、建成后形成的资产公共部分产权归村集体股份经济合作社。</t>
  </si>
  <si>
    <t>1、基础设施直接受益，改善提升农户生产生活条件；2、水毁道路修复，保证行人安全；3、项目实施过程中，提供务工就业岗位，带动农户增收致富。</t>
  </si>
  <si>
    <t>2023年古家村通村道路改造提升工程</t>
  </si>
  <si>
    <t>实施堰官路--古家村一组庙湾通村道路改造提升工程1.6公里，路基宽度4.5米，路面宽度4米，路面采用4cm细粒式沥青混凝土面层（AC-13)。具体实施内容：挡墙、路面、砼路边石、砼边沟、安防设施等</t>
  </si>
  <si>
    <t>古家村</t>
  </si>
  <si>
    <t>1、基础设施直接受益，改善提升农户生产生活条件；2、项目实施提供劳动务工就业岗位，带动农户增收；3、预计带动102户336人，其中脱贫户38户124人；4、建成后形成的资产公共部分产权归村集体股份经济合作社。</t>
  </si>
  <si>
    <t>1、基础设施直接受益，改善提升农户生产生活条件；2、项目实施过程中，提供务工就业岗位，带动农户增收致富。</t>
  </si>
  <si>
    <t>2023年孟石岭镇前进村通组道路建设项目</t>
  </si>
  <si>
    <t>实施道路硬化2.35公里，起点：六组叶家门口-终点：小大坪，路面宽度3.5米，厚度18公分。</t>
  </si>
  <si>
    <t>前进村</t>
  </si>
  <si>
    <t>1、基础设施直接受益，改善提升农户生产生活条件；2、项目实施提供劳动务工就业岗位，带动农户增收；3、预计带动60户198人，其中脱贫户17户58人；4、建成后形成的资产公共部分产权归村集体股份经济合作社。</t>
  </si>
  <si>
    <t>2023年民主镇马安村通村通组道路补短板工程</t>
  </si>
  <si>
    <t>1、新建一、二、三农村道路安防工程2千米；2、修复一至七组公路断板，短板面积3100平方米；3、修复一至七组桥涵设施12处。</t>
  </si>
  <si>
    <t>1、基础设施直接受益，改善提升农户生产生活条件；2、项目实施提供劳动务工就业岗位，带动农户增收；3、预计带动127户498人，其中脱贫户45户157人；4、建成后形成的资产公共部分产权归村集体股份经济合作社。</t>
  </si>
  <si>
    <t>2023年堰门镇瑞金村水毁道路修复项目</t>
  </si>
  <si>
    <t>1、修复0.5米宽混凝土路肩 144 米，新建 0.5 米宽混凝土路肩300米，路堑墙400立方米；2、新建三角排水1258米，新建排水管涵3处16.5米；3、硬化路面1500平方米，安装安全防护设施1118米。</t>
  </si>
  <si>
    <t>1、基础设施直接受益，改善提升农户生产生活条件；2、项目实施提供劳动务工就业岗位，带动农户增收；3、预计带动82户263人，其中脱贫户53户174人；4、建成后形成的资产公共部分产权归村集体股份经济合作社。</t>
  </si>
  <si>
    <t>2023年滔河镇水毁修复工程</t>
  </si>
  <si>
    <t>同心村实施挡墙3处、面板修复1处；漆扒村实施挡墙1处、面板修复4处；联合村实施挡墙1处；葵花村实施挡墙2处，共计挡墙7处1600立方米、面板修复面积2000平方米。</t>
  </si>
  <si>
    <t>同心村
漆扒村
联合村
葵花村</t>
  </si>
  <si>
    <t>1、基础设施直接受益，改善提升农户生产生活条件；2、项目实施提供劳动务工就业岗位，带动农户增收；3、预计带动449户1711人，其中脱贫户195户690人；4、建成后形成的资产公共部分产权归村集体股份经济合作社。</t>
  </si>
  <si>
    <t>2023年南宫山镇村组道路水毁修复项目</t>
  </si>
  <si>
    <t>红日村：面板修复200㎡，外挡修复80m³，路肩修复10m，波形护栏60m。
双岭村：四个田外挡修复50m³，面板修复80㎡；张家坝外挡修复280m³。
天池村：高家院子公路外挡修复200m³；邱家院子公路外挡修复100m³。
龙安村：龙安寨内挡修复360m³。
展望村：二组黑湾外挡修复40立方米，面板修复60㎡。</t>
  </si>
  <si>
    <t>红日村
双岭村
天池村
龙安村</t>
  </si>
  <si>
    <t>1、基础设施直接受益，改善提升农户生产生活条件；2、项目实施提供劳动务工就业岗位，带动农户增收；3、预计带动867户2395人，其中脱贫户376户986人；4、建成后形成的资产公共部分产权归村集体股份经济合作社。</t>
  </si>
  <si>
    <t>2023年城关镇肖家坝社区二组通组道路水毁恢复工程</t>
  </si>
  <si>
    <t>道路水毁恢复里程0.45公里（起点：王德福门口-终点：岚皋县救灾物资储备库）。主要恢复挡土墙835m³、路基700m3、路面1870㎡和污水管道205米，配套建设检查井、安保护栏等附属设施。</t>
  </si>
  <si>
    <t>肖家坝社区</t>
  </si>
  <si>
    <t>1、基础设施直接受益，改善提升农户生产生活条件；2、项目实施提供劳动务工就业岗位，带动农户增收；3、预计带动84户253人，其中脱贫户16户68人；4、建成后形成的资产公共部分产权归村集体股份经济合作社。</t>
  </si>
  <si>
    <t>2023年佐龙镇乱石沟村至杜坝村道路提升工程</t>
  </si>
  <si>
    <t>实施乱石沟村至杜坝村村级道路提升里程4.5公里，主要实施挡土墙、错车道、安防设施等。</t>
  </si>
  <si>
    <t>乱石沟村
杜坝村</t>
  </si>
  <si>
    <t>1.基础设施直接受益，改善提升农户生产生活条件；2.通过带动产业发展、劳动务工带动农户增收；3.预计带动农户228户454人，其中脱贫户58户171人；4.建成后形成的资产公共部分产权归村集体股份经济合作社。</t>
  </si>
  <si>
    <t>2023年蔺河镇大湾村二、四组通组道路硬化工程</t>
  </si>
  <si>
    <t>实施通组道路硬化2公里，路基宽度4.5米，路面宽3.5米,厚18cm（四组李辉友房后—二组杨能贵房后）。主要建设内容包括土石方开挖、路面硬化、涵洞、挡墙等</t>
  </si>
  <si>
    <t>大湾村</t>
  </si>
  <si>
    <t>1.基础设施直接受益，改善提升农户生产生活条件；2.提供务工就业岗位；3.预计带动农户284户786人，其中脱贫户109户336人；4.建成后形成的资产公共部分产权归村集体股份经济合作社。</t>
  </si>
  <si>
    <t>2023年孟石岭镇村级道路提升建设工程</t>
  </si>
  <si>
    <t>实施道路硬化2.35公里。（起点1：水泥路头-终点1：瓦厂堡盘道，里程0.6公里；起点2：九组蒋家门口-终点2：欧家老屋场，里程0.2公里；起点3：碾盘湾口-终点3：徐家院子，里程0.24公里；起点4：黄家堡岔路-终点4：阴坡王家屋后，里程1.31公里路基宽度4.5米，路面宽度3.5米）；
实施村级道路提升工程12.3公里（起点：跃进河口-终点：水泥路完头），主要实施路基换填1200余立方米，修复破损路面8000余平方米，新建路基挡护1000立方米等。</t>
  </si>
  <si>
    <t>前进村
丰景村</t>
  </si>
  <si>
    <t>1.基础设施直接受益，改善提升农户生产生活条件；2.提供务工就业岗位；3.预计带动农户897户1689人，其中脱贫户200户622人；4.建成后形成的资产公共部分产权归村集体股份经济合作社。</t>
  </si>
  <si>
    <t>（四）人居环境整治</t>
  </si>
  <si>
    <t>（1）农村污水垃圾治理</t>
  </si>
  <si>
    <t>2023年民主镇枣树村斑竹园污水处理项目</t>
  </si>
  <si>
    <t>新建日处理20吨污水处理站1座，配套建设污水管网2100米。</t>
  </si>
  <si>
    <t>市生态环境局岚皋分局</t>
  </si>
  <si>
    <t>解决居民生活污水排放问题，基础设施直接受益，提高改善群众生产生活条件，提供务工就业岗位，带动农户增收致富。预计带动带动农户90户259人,其中脱贫户20户80人。建成后形成的资产公共部分产权归村集体股份经济合作社。</t>
  </si>
  <si>
    <t>解决居民生活污水排放问题，基础设施直接受益，提高改善群众生产生活条件，提供务工就业岗位，带动农户增收致富。</t>
  </si>
  <si>
    <t>2023年民主镇五一村五组污水处理项目</t>
  </si>
  <si>
    <t>新建葛家院子四格式化粪池15立方，污水处理管道200米。新建五里堡四格式化粪池15立方，污水处理管道80米。</t>
  </si>
  <si>
    <t>五一村</t>
  </si>
  <si>
    <t>解决居民生活污水排放问题，基础设施直接受益，提高改善群众生产生活条件，提供务工就业岗位，带动农户增收致富。预计带动带动农户10户40人,其中脱贫户4户13人。建成后形成的资产公共部分产权归村集体股份经济合作社。</t>
  </si>
  <si>
    <t>2023年蔺河镇和平村储家庄生活污水治理项目</t>
  </si>
  <si>
    <t>在储家庄（河左岸）联建30立方化粪池一座，配套人工湿地，污水管网500米。
在储家庄普子湾（河右岸）联建污水处理设施，新建30立方米化粪池1座，配套快渗滤池和人工湿地1处，管网1200米。</t>
  </si>
  <si>
    <t>解决居民生活污水排放问题，基础设施直接受益，提高改善群众生产生活条件，提供务工就业岗位，带动农户增收致富。预计带动带动农户65户20人,其中脱贫户49户256人。建成后形成的资产公共部分产权归村集体股份经济合作社。</t>
  </si>
  <si>
    <t>2023年南宫山镇西河村生活污水处理项目</t>
  </si>
  <si>
    <t>新建污水收集管网300米</t>
  </si>
  <si>
    <t>解决居民生活污水排放问题，基础设施直接受益，提高改善群众生产生活条件，提供务工就业岗位，带动农户增收致富。预计带动带动农户8户30人,其中脱贫户2户9人。建成后形成的资产公共部分产权归村集体股份经济合作社。</t>
  </si>
  <si>
    <t>2023年孟石岭镇九台村农村生活污水治理项目</t>
  </si>
  <si>
    <t>对一、二、三组生活污水进行集中收理，新建20m³化粪池2座及其附属设施等。</t>
  </si>
  <si>
    <t>安康市生态环境局岚皋分局</t>
  </si>
  <si>
    <t>1、基础设施直接受益，改善提升农户生产生活条件；2、项目实施提供劳动务工就业岗位，带动农户增收；3、预计85户312人，其中脱贫户14户28人受益；4、建成后形成的资产公共部分产权归村集体股份经济合作社。</t>
  </si>
  <si>
    <t>2023年四季镇污水管网灾后恢复项目</t>
  </si>
  <si>
    <t>月坝村污水恢复水毁污水管网250米，新建检查井1座，疏通管网300米，购置或维修提升泵等。天坪村污水处理站活性淤泥添加，清理及修复泵站1座，恢复管网200米，恢复检查井1座，采购、修复提升泵，检查疏通管网及检查井1500米，过河管网应急处置等。木竹村污水处理站修复检查井1处，修复管网30米，采购维修风机、提升泵等电器等。</t>
  </si>
  <si>
    <t>1、基础设施直接受益，改善提升农户生产生活条件；2、项目实施提供劳动务工就业岗位，带动农户增收；3、预计40户120人，其中脱贫户5户16人受益；4、建成后形成的资产公共部分产权归村集体股份经济合作社。</t>
  </si>
  <si>
    <t>1、基础设施直接受益，污水管网修复，改善提升农户生产生活条件；2、项目实施过程中，提供务工就业岗位，带动农户增收致富。</t>
  </si>
  <si>
    <t>（2）村容村貌提升</t>
  </si>
  <si>
    <t>2023年城关镇罗景坪苦桃湾村容村貌提升项目</t>
  </si>
  <si>
    <t>开展院落、农户房屋周边环境整治，拆除乱搭乱建4处、新建排污管网700米、创建美丽院落2个、宜居庭院3个，院坝硬化6户1000㎡、新建垃圾房2座、购置分类环保垃圾桶30套、绿化1400㎡。硬化院落路2处350米、连户路2处350米、人行道200米，新建排水沟180米、安保护栏100米、挡土墙500m³、安装交通标识等。</t>
  </si>
  <si>
    <t>提升45户138人（其中脱贫户15户42人）的生活环境，切实解决农村环境卫生问题。建成后形成的资产公共部分产权归村集体股份经济合作社。</t>
  </si>
  <si>
    <t>改善村容村貌，提升农户生活水平。提供劳务用工，增加农户收入。</t>
  </si>
  <si>
    <t>2023年城关镇六口片区村容村貌提升项目</t>
  </si>
  <si>
    <t>开展院落、农户房屋周边环境整治，拆除乱搭乱建6处、排污管网1500米、创建美丽院落37个、宜居庭院5个，硬化院落路5处850米、连户路6处1095米、院坝硬化11户960㎡、路面处理1700㎡，修建花池1100米、花坛22m³、砼边沟1500米、生态护栏300米、绿化300㎡。</t>
  </si>
  <si>
    <t>水田村
六口村
爱国村
新春村
茅坪村</t>
  </si>
  <si>
    <t>提升388户1378人（其中脱贫户157户434人）的生活环境，切实解决农村环境卫生问题。建成后形成的资产公共部分产权归村集体股份经济合作社。</t>
  </si>
  <si>
    <t>2023年大道河镇白果坪村村容村貌提升项目</t>
  </si>
  <si>
    <t>一是硬化院落路道路650米;二是修建道路花坛70米；三是拆除乱搭乱建，打造精品院落一处；配套完成其它零星工程。</t>
  </si>
  <si>
    <t>提升279户855人（其中脱贫户127户283人）的生活环境，切实解决农村环境卫生问题。建成后形成的资产公共部分产权归村集体股份经济合作社。</t>
  </si>
  <si>
    <t>2023年蔺河镇和平村村容村貌提升项目</t>
  </si>
  <si>
    <t>按照清拆建管规要求开展院落、农户房屋周边环境整治，节点院落绿化500平方米，沟渠治理300米。补齐连户路400米、院落路200米、院坝硬化200平方米。</t>
  </si>
  <si>
    <t>提升55户192人（其中脱贫户26户91人）的生活环境，切实解决农村环境卫生问题。建成后形成的资产公共部分产权归村集体股份经济合作社。</t>
  </si>
  <si>
    <t>2023年南宫山镇佘梁村村容村貌提升项目</t>
  </si>
  <si>
    <t>按照清拆建管规要求开展院落、农户房屋周边环境整治，创建美丽院落、宜居庭院，补齐连户路500米、院落硬化5处等基础设施短板，拆除私搭乱建100㎡，新建庭院绿化100㎡。</t>
  </si>
  <si>
    <t>佘梁村</t>
  </si>
  <si>
    <t>提升52户102人（其中脱贫户41户122人）的生活环境，切实解决农村环境卫生问题。建成后形成的资产公共部分产权归村集体股份经济合作社。</t>
  </si>
  <si>
    <t>2023年南宫山镇西河村村容村貌提升项目</t>
  </si>
  <si>
    <t>按照清拆建管规要求开展院落、农户房屋周边环境整治，创建美丽院落、宜居庭院，补齐连户路1000米、院落硬化8处等基础设施短板。拆除私搭乱建20㎡，新建庭院绿化100㎡。</t>
  </si>
  <si>
    <t>提升73户212人（其中脱贫户35户101人）的生活环境，切实解决农村环境卫生问题。建成后形成的资产公共部分产权归村集体股份经济合作社。</t>
  </si>
  <si>
    <t>2023年民主镇五一村千年樟树院子村容村貌提升项目</t>
  </si>
  <si>
    <t>实施民主镇五一村一组樟树院子庭院改造700㎡、农户改厕8处、新建蓄水池、取水口一座、千年樟树保护工程。</t>
  </si>
  <si>
    <t>提升60户244人（其中脱贫户38户113人）的生活环境，切实解决农村环境卫生问题。建成后形成的资产公共部分产权归村集体股份经济合作社。</t>
  </si>
  <si>
    <t>2023年孟石岭镇村容村貌提升项目</t>
  </si>
  <si>
    <t>对草坪村、桃园村、柏杨林村、田坝村、九台村部分区域进行人居环境整治提升，对75处“脏、乱、差”节点进行整治，新建污水集中收集设施2处，铺设污水管网1600余米，铺设联户路1700余米，安装人行道护栏600余米，实施院坝硬化约650㎡等。</t>
  </si>
  <si>
    <t>草坪村
桃园村
田坝村
九台村</t>
  </si>
  <si>
    <t>提升223户677人（其中脱贫户32户131人）的生活环境，切实解决农村环境卫生问题。建成后形成的资产公共部分产权归村集体股份经济合作社。</t>
  </si>
  <si>
    <t>2023年佐龙镇乱石沟村容村貌提升项目</t>
  </si>
  <si>
    <t>按照清拆建管理要求开展院落、农户房屋周边环境整治，新建公厕一处，污水管网1000米，检查井10个；庭院绿化400米，院落路硬化100米，和美庭院创建10处</t>
  </si>
  <si>
    <t>1、基础设施直接受益，改善提升农户生产生活条件；2、项目实施提供劳动务工就业岗位，带动农户增收；3、预计带动143户422人，其中脱贫户92户266人；4、建成后形成的资产公共部分产权归村集体股份经济合作社。</t>
  </si>
  <si>
    <t>2023年佐龙镇佐龙村村容村貌提升项目</t>
  </si>
  <si>
    <t>按照清拆建管理要求开展院落、农户房屋周边环境整治，新建晏家堡污水管网1500米，检查井20个，联建四格化粪池3个，庭院绿化500米，院落路硬化1000米</t>
  </si>
  <si>
    <t>1、基础设施直接受益，改善提升农户生产生活条件；2、项目实施提供劳动务工就业岗位，带动农户增收；3、预计带动28户96人，其中脱贫户12户40人；4、建成后形成的资产公共部分产权归村集体股份经济合作社。</t>
  </si>
  <si>
    <t>2023年民主镇榨溪村村容村貌提升项目</t>
  </si>
  <si>
    <t>1.榨溪安置点油坊院子开展院落、农户房屋周边环境整治，拆除整理乱搭乱建，创建美丽院落、宜居庭院；创建五星级和美庭院1户。
2.新修田埂路200米，安装菜园栅栏300米；
3.新建1层40平方米公厕1座。</t>
  </si>
  <si>
    <t>榨溪村</t>
  </si>
  <si>
    <t>1、基础设施直接受益，改善提升农户生产生活条件；2、项目实施提供劳动务工就业岗位，带动农户增收；3、预计带动20户62人，其中脱贫户14户41人；4、建成后形成的资产公共部分产权归村集体股份经济合作社。</t>
  </si>
  <si>
    <t>2023年孟石岭镇丰坪村村容村貌提升项目</t>
  </si>
  <si>
    <t>按照“清拆建管规”标准在油坊坪周边开展院落、农户房屋周边环境整治提升，新建庭院绿化花池约150米，道路边沟整治约300米，发展小菜园5处10亩，配套小菜园的土地整理，新修菜园路约100米及菜园栅栏约150米等。</t>
  </si>
  <si>
    <t>1、基础设施直接受益，改善提升农户生产生活条件；2、项目实施提供劳动务工就业岗位，带动农户增收；3、预计带动66户134人，其中脱贫户30户56人；4、建成后形成的资产公共部分产权归村集体股份经济合作社。</t>
  </si>
  <si>
    <t>2023年石门镇新生村村容村貌提升项目</t>
  </si>
  <si>
    <t>弃渣场平整570平方米，联户路255平方米，生态停车位45平方米，绿化面积700平方米，铺设产业步道245米，建设避雨草棚1处36平方米，夜间照明设施10处。</t>
  </si>
  <si>
    <t>新生村</t>
  </si>
  <si>
    <t>1、基础设施直接受益，改善提升农户生产生活条件；2、项目实施提供劳动务工就业岗位，带动农户增收；3、预计带动30户84人，其中脱贫户12户30人；4、建成后形成的资产公共部分产权归村集体股份经济合作社。</t>
  </si>
  <si>
    <t>（五）村庄规划编制</t>
  </si>
  <si>
    <t>2023年乡村振兴重点帮扶村实用性村庄规划编制项目</t>
  </si>
  <si>
    <t>对10个省级乡村振兴重点帮扶村编制“多规合一”实用性村庄规划，坚持规划引领，科学指导实施村庄规划建设，为巩固脱贫攻坚成果、促进乡村振兴奠定坚实基础。</t>
  </si>
  <si>
    <t>县自然资源局</t>
  </si>
  <si>
    <t>佐龙镇
城关镇
蔺河镇
石门镇
南宫山镇
孟石岭镇
滔河镇
堰门镇
大道河镇
官元镇</t>
  </si>
  <si>
    <t>乱石沟村
联春村
大湾村
庄房村
双岭村
九台村
联合村
隆兴村
茶农村
古家村</t>
  </si>
  <si>
    <t>全村户数</t>
  </si>
  <si>
    <t>全村人口</t>
  </si>
  <si>
    <t>1、从乡村产业发展、保护修复和综合整治、基础设施和公共服务、村庄安全和防灾减灾等方面，编制“多规合一”实用性村庄规划；2、纳入国土空间规划体系，作为各类国土空间开发保护活动、及进行各项建设活动的法定依据。3、为全省重点帮扶村优先编制“多规合一”实用性村庄规划，推进农村一二三产业融合发展，提升农村人居环境，带动经济发展，吸引人才、投资；4、提升村庄经济水平，实现联农带农富农。</t>
  </si>
  <si>
    <t>1、编制“多规合一”实用性村庄规划，突出规划引领，推进农村一二三产业融合发展，提升农村人居环境，带动经济发展；2、吸引人才、投资，提升村庄经济水平，实现联农带农富农。</t>
  </si>
  <si>
    <t>2023年“多规合一”实用性村庄规划编制项目</t>
  </si>
  <si>
    <t>对示范村和重点帮扶村编制9个村的“多规合一”实用性村庄规划，坚持规划引领，科学指导实施村庄规划建设，建设美丽宜居乡村，为巩固脱贫攻坚成果、促进乡村振兴奠定坚实基础。</t>
  </si>
  <si>
    <t>相关村总户数</t>
  </si>
  <si>
    <t>相关村总人数</t>
  </si>
  <si>
    <t>相关村脱贫人口总户数</t>
  </si>
  <si>
    <t>相关村脱贫人口总人数</t>
  </si>
  <si>
    <t>从乡村产业发展、保护修复和综合整治、基础设施和公共服务、村庄安全和防灾减灾等方面，编制“多规合一”实用性村庄规划，纳入国土空间规划体系，作为各类国土空间开发保护活动、及进行各项建设活动的法定依据。</t>
  </si>
  <si>
    <t>编制“多规合一”实用性村庄规划，突出规划引领，推进农村一二三产业融合发展，提升农村人居环境，带动经济发展，吸引人才、投资，提升村庄经济水平，实现联农带农富农。</t>
  </si>
  <si>
    <t>岚皋县重点帮扶县十四五规划编制项目</t>
  </si>
  <si>
    <t>坚持规划引领，编制重点帮扶县发展规划，科学指导国家重点帮扶县建设。</t>
  </si>
  <si>
    <t>全县户数</t>
  </si>
  <si>
    <t>全县人口</t>
  </si>
  <si>
    <t>村庄规划提升，人居环境改善，基础设施完善，农户直接受益。</t>
  </si>
  <si>
    <t>结合各村实际，合理做好村庄规划，提升人居环境，助力乡村建设，优化农户生产生活条件。</t>
  </si>
  <si>
    <t>（六）其他</t>
  </si>
  <si>
    <t>岚皋县民主镇田湾村2023年中央财政以工代赈项目</t>
  </si>
  <si>
    <t>实施民主镇田湾村无暇河堤防工程，新建山洪沟堤防工程600米、堰渠300米等。</t>
  </si>
  <si>
    <t>1.基础设施直接受益，解决居民防汛防滑问题，提高改善群众生产生活条件；2.提供务工就业岗位，带动农户增收致富；3.预计带动带动农户30户84人,其中脱贫户14户44人；4.计划发放劳务报酬规模34万元；5.建成后形成的资产公共部分产权归村集体股份经济合作社。</t>
  </si>
  <si>
    <t>岚皋县四季镇竹园村2023年中央财政以工代赈项目</t>
  </si>
  <si>
    <t>实施四季镇竹园村四组（马宗全门前至熊儿沟口茶叶园区）新建砂石道路3公里，道路宽度4.5米，砂石厚度16cm。</t>
  </si>
  <si>
    <t>竹园村</t>
  </si>
  <si>
    <t>1.基础设施直接受益，改善提升农户生产生活条件；2.带动产业发展，务工增收；3.预计带动农户22户65人，其中脱贫户18户48人；4.计划发放劳务报酬规模38万元；5.建成后形成的资产公共部分产权归村集体股份经济合作社。</t>
  </si>
  <si>
    <t>岚皋县蔺河镇2023年中央财政以工代赈项目</t>
  </si>
  <si>
    <t>新建河堤长700米，M7.5浆砌石挡墙3600立方米、C20片石混疑土1200立方米、基础开挖2500立方米、土方回填1600立方米、河堤护栏600米、下河梯步7处、亲水平台5个、人行步道500米、河道疏浚700米。</t>
  </si>
  <si>
    <t>1.带动当地农村劳动力就地就近就业，重点是脱贫人口、易返贫致贫监测对象和其他农村低收入人口。2.改善农村地区生产生活条件，提升群众就业技能；3.预计带动当地群众务工人数52人；4.计划发放劳务报酬规模95万元；5.预计带动45户52人户均增收1500元；6.建成后形成的公益性资产产权归村集体股份经济合作社，由村股份经济合作社统筹公益性岗位专人负责后续管护。</t>
  </si>
  <si>
    <t>以工代赈第二批</t>
  </si>
  <si>
    <t>三、就业创业</t>
  </si>
  <si>
    <t>2023年岚皋县乡村公益性岗位补贴项目</t>
  </si>
  <si>
    <t>安置无法离乡、无业可扶、无稳定收入的脱贫未就业劳动力（含监测对象）就业，主要从事护路、护水、基础设施维护等工作，对符合补贴条件的安置对象给予每月/600元的乡村公益性岗位补贴。</t>
  </si>
  <si>
    <t>县人社局</t>
  </si>
  <si>
    <t>各镇</t>
  </si>
  <si>
    <t>各村</t>
  </si>
  <si>
    <t>1、为464户464人脱贫户（含监测对象)提供就业岗位；2、解决路、水等基础设施资产管护力量不够问题；3、按照每月600元给予补助，提升脱贫户（含检测对象)收入水平。</t>
  </si>
  <si>
    <t>1、为464户464人脱贫户（含检测对象)提供就业岗位；2、解决路、水等基础设施资产管护力量不够问题。</t>
  </si>
  <si>
    <t>2023年岚皋县转移就业一次性交通补助项目</t>
  </si>
  <si>
    <t>对脱贫人口、三类重点对象落实转移就业一次性交通补助15028人实行定额补贴，县外市内补贴200元，市外省内补贴300元，省外补贴500元。</t>
  </si>
  <si>
    <t>为10000人提供外出就业交通补贴，农户直接受益</t>
  </si>
  <si>
    <t>为脱贫劳动力提供外出就业交通补贴，农户直接受益。</t>
  </si>
  <si>
    <t>2023年岚皋县技能培训补贴项目</t>
  </si>
  <si>
    <t>对脱贫人口、三类重点对象等参加技能培训的，培训期间给予生活费、交通费补贴。</t>
  </si>
  <si>
    <t>提高农户生产发展实用技术</t>
  </si>
  <si>
    <t>提高3000人生产发展实用技术，农户直接受益。</t>
  </si>
  <si>
    <t>四、职业教育补助</t>
  </si>
  <si>
    <t>2023年“雨露计划”补助项目</t>
  </si>
  <si>
    <t>对全县1159户脱贫户、监测户子女接受中、高等职业教育进行补助</t>
  </si>
  <si>
    <t>通过资助，确保贫困家庭学生如期完成学业，实现稳定就业。</t>
  </si>
  <si>
    <t>对特定对象直接发放补助，增加收入。</t>
  </si>
  <si>
    <t>五、易地搬迁后扶类</t>
  </si>
  <si>
    <t>2023年石门镇集镇安置区配套设施建设项目</t>
  </si>
  <si>
    <t>实施石门镇集镇菜市场外侧人行桥至千户安置区社区工厂门口人行道铺装4200平方米，路沿石700米，栏杆700米，太阳能路灯100盏。</t>
  </si>
  <si>
    <t>月星社区</t>
  </si>
  <si>
    <t>完善提升搬迁安置点公共服务能力，基础设施直接受益，提高改善群众生产生活条件，提供务工就业岗位，预计带动农户981户3177人,其中脱贫户561户1957人。建成后形成的资产公共部分产权归村集体股份经济合作社。</t>
  </si>
  <si>
    <t>完善提升搬迁安置点公共服务能力，基础设施直接受益，提高改善群众生产生活条件，提供务工就业岗位，带动农户增收致富。</t>
  </si>
  <si>
    <t>2023年四季镇月坝村移民安置点生活污水处理项目</t>
  </si>
  <si>
    <t>实施16户排污改造（开挖破除及恢复），新建污水主管网154米，入户支管改造150米包括开挖破除及恢复，配套检查井26座。</t>
  </si>
  <si>
    <t>解决居民生活污水排放问题，基础设施直接受益，提高改善群众生产生活条件，提供务工就业岗位，带动农户增收致富。预计带动带动农户40户125人,其中脱贫户5户16人。建成后形成的资产公共部分产权归村集体股份经济合作社。</t>
  </si>
  <si>
    <t>2023年大道河镇集镇社区安置小区配套设施建设项目</t>
  </si>
  <si>
    <t>实施大道河集镇社区安置点水毁挡墙修复 750m³，完成水毁路面修复硬化 100 ㎡，回填 600m³，安装太阳能路灯 30 盏，配套完成其他附属设施</t>
  </si>
  <si>
    <t>集镇社区</t>
  </si>
  <si>
    <t>完善提升搬迁安置点公共服务能力，基础设施直接受益，提高改善群众生产生活条件，提供务工就业岗位，预计带动农户150户450人,其中脱贫户80户245人。建成后形成的资产公共部分产权归村集体股份经济合作社。</t>
  </si>
  <si>
    <t>通过项目的实施，完善提升搬迁安置点公共服务能力，基础设施直接受益，支持项目经营主体扩宽用工渠道，增加用工规模，吸纳当地的帮扶对象就近就业通过勤劳工作增加收入。</t>
  </si>
  <si>
    <t>2023年民主镇富丽明珠安置小区排污管网改造项目</t>
  </si>
  <si>
    <t>实施富丽明珠安置小区8-12号楼排污管网改造，主要建设内容包括DN300管网铺设1000米、排水管700米、污水检查井110座、单篦雨水口40座、旧路面拆除900平方米、路面恢复900平方米及其相关配套设施。</t>
  </si>
  <si>
    <t>农田社区</t>
  </si>
  <si>
    <t>完善提升搬迁安置点公共服务能力，基础设施直接受益，提高改善群众生产生活条件，提供务工就业岗位，预计带动农户799户2350人,其中脱贫户799户2350人。建成后形成的资产公共部分产权归村集体股份经济合作社。</t>
  </si>
  <si>
    <t>2023年滔河镇兴隆村安置小区配套设施建设项目</t>
  </si>
  <si>
    <t>修缮安置小区一站式社区综合服务设施建设200平方米，排水明渠200米，大屋场安置小区安装夜间照明设施10盏，配套建设安置小区相关附属基础设施。</t>
  </si>
  <si>
    <t>完善提升搬迁安置点公共服务能力，基础设施直接受益，提高改善群众生产生活条件，提供务工就业岗位，预计带动农户120户420人,其中脱贫户72户288人。建成后形成的资产公共部分产权归村集体股份经济合作社。</t>
  </si>
  <si>
    <t>完善提升搬迁安置点公共服务能力，基础设施直接受益，提高改善农户120户420人（其中脱贫户72户288人）群众生产生活条件，提供务工就业岗位，带动农户增收致富。</t>
  </si>
  <si>
    <t>2023年滔河镇长滩村安置小区配套设施建设项目</t>
  </si>
  <si>
    <t>新建1层50平方米公厕1座</t>
  </si>
  <si>
    <t>完善提升搬迁安置点公共服务能力，基础设施直接受益，提高改善群众生产生活条件，提供务工就业岗位，预计带动农户284户757人,其中脱贫户103户284人。建成后形成的资产公共部分产权归村集体股份经济合作社。</t>
  </si>
  <si>
    <t>完善提升搬迁安置点公共服务能力，基础设施直接受益，提高改善农户284户757人（其中脱贫户103户284人）群众生产生活条件，提供务工就业岗位，带动农户增收致富。</t>
  </si>
  <si>
    <t>2023年堰门镇集镇三期安置点、脸盆坝安置点配套设施建设项目</t>
  </si>
  <si>
    <t>新建挡护900立方米，场地硬化400平方米，回填1100立方米。安装安全护栏120米，集镇改造公厕1座。新建团员村脸盆坝安置点公厕1座，新建雨污分离管网300米，新建检查进20座。</t>
  </si>
  <si>
    <t>隆兴村    
团员村</t>
  </si>
  <si>
    <t>完善提升搬迁安置点公共服务能力，基础设施直接受益，提高改善群众生产生活条件，提供务工就业岗位，预计带动农户72户232人,其中脱贫户17户53人。建成后形成的资产公共部分产权归村集体股份经济合作社。</t>
  </si>
  <si>
    <t>2023年四季镇月坝村集镇安置点配套设施建设项目</t>
  </si>
  <si>
    <t>新建公厕1个，配套实施给排水及安置点基础设施提升工程。</t>
  </si>
  <si>
    <t>完善提升搬迁安置点公共服务能力，基础设施直接受益，提高改善群众生产生活条件，提供务工就业岗位，预计带动农户86户230人,其中脱贫户83户224人。建成后形成的资产公共部分产权归村集体股份经济合作社。</t>
  </si>
  <si>
    <t>2023年官元镇集中安置小区配套基础设施改造提升工程</t>
  </si>
  <si>
    <t>1、实施安置小区合计9个单元雨污管网改造。主要建设内容：地面管沟开挖及回填，1000米DN500波纹管雨污管网安装。2、新建公厕一处30平方。</t>
  </si>
  <si>
    <t>1、基础设施直接受益，改善提升安置点基础设施（雨水水管排污能力）；2、项目实施提供务工就业岗位，带动农户务工增收；3、预计农户303户770人，其中脱贫户303户770人受益。4、建成后形成的资产公共部分产权归村集体股份经济合作社。</t>
  </si>
  <si>
    <t>1、基础设施直接受益，改善提升安置点基础设施（雨水水管排污能力）；2、项目实施提供务工就业岗位，带动农户务工增收。</t>
  </si>
  <si>
    <t>2023年城关镇城北社区西窑安置点道路建设项目</t>
  </si>
  <si>
    <r>
      <t>道路建设长约680米，建设内容主要包括：
1、道路工程：①路面宽度6米,外加0.5米宽水沟,分别采用水泥稳定碎石基层和贫混凝土基层,面层为沥青混凝土；②原有混凝土拆除约15624.04㎡；</t>
    </r>
    <r>
      <rPr>
        <sz val="12"/>
        <rFont val="Microsoft YaHei"/>
        <charset val="134"/>
      </rPr>
      <t>③</t>
    </r>
    <r>
      <rPr>
        <sz val="12"/>
        <rFont val="宋体"/>
        <charset val="134"/>
        <scheme val="major"/>
      </rPr>
      <t>特殊路基拆除700㎡，回填700米；③土石方开挖5960m³；</t>
    </r>
    <r>
      <rPr>
        <sz val="12"/>
        <rFont val="Microsoft YaHei"/>
        <charset val="134"/>
      </rPr>
      <t>④</t>
    </r>
    <r>
      <rPr>
        <sz val="12"/>
        <rFont val="宋体"/>
        <charset val="134"/>
        <scheme val="major"/>
      </rPr>
      <t>路基防护（路肩墙,路堑墙）、路缘石、路面搭接等其他附属道路工程。
2、交通工程：①交通标志共计22个；②凸面镜3处；③热熔标线336.71㎡，振荡减速标线㎡；④护栏波形梁护栏240米，波形梁护栏端头4处，每处12米，金属梁柱式护栏350米；⑤3.5m橡胶减速带9处等其他附属交通工程。
3、雨水工程：①d1800mm管径雨水主管网管道62m；②雨水检查井1座、跌水井2座等其他附属雨污工程。
4、污水工程：①d300管径污水主管网管道110m；②污水检查井5座等其他附属污水工程。
5、涵洞工程：涵洞2道，其中拆除新建1道、新建1道，结构形式以钢筋混凝土盖板涵为主。
6、照明工程：</t>
    </r>
    <r>
      <rPr>
        <sz val="12"/>
        <rFont val="Microsoft YaHei"/>
        <charset val="134"/>
      </rPr>
      <t>①</t>
    </r>
    <r>
      <rPr>
        <sz val="12"/>
        <rFont val="宋体"/>
        <charset val="134"/>
        <scheme val="major"/>
      </rPr>
      <t>8米单臂路灯27套；</t>
    </r>
    <r>
      <rPr>
        <sz val="12"/>
        <rFont val="Calibri"/>
        <charset val="134"/>
      </rPr>
      <t>②</t>
    </r>
    <r>
      <rPr>
        <sz val="12"/>
        <rFont val="宋体"/>
        <charset val="134"/>
        <scheme val="major"/>
      </rPr>
      <t>路灯基础、接地装置、太阳能电池板等其他附属照明工程。</t>
    </r>
  </si>
  <si>
    <t>城北社区</t>
  </si>
  <si>
    <t>1.基础设施直接受益，完善提升搬迁安置点公共服务能力，提高改善群众生产生活条件；2.提供务工就业岗位；3.预计带动农户862户3473人,其中脱贫户127户286人；4.建成后形成的资产公共部分产权归村集体股份经济合作社。</t>
  </si>
  <si>
    <t>修复存在重大安全隐患的公路路基、路面，保障村民生产出行和公路排水通畅。为整村发展提供交通便利，带动农户增收。</t>
  </si>
  <si>
    <t>六、项目管理费</t>
  </si>
  <si>
    <t>2023年项目管理费</t>
  </si>
  <si>
    <t>用于绩效评价、项目管理及政策宣传及安排用于弥补县级行业部门（镇）项目管理费用不足部分等。</t>
  </si>
  <si>
    <t>规划编制、项目评估、档案管理、公示公告等资料完善，保障全县巩固拓展脱贫攻坚成果同乡村振兴有效衔接项目顺利实施。</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</si>
</sst>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0_);[Red]\(0\)"/>
  </numFmts>
  <fonts count="39">
    <font>
      <sz val="11"/>
      <color theme="1"/>
      <name val="宋体"/>
      <charset val="134"/>
      <scheme val="minor"/>
    </font>
    <font>
      <sz val="48"/>
      <name val="宋体"/>
      <charset val="134"/>
      <scheme val="minor"/>
    </font>
    <font>
      <sz val="16"/>
      <name val="宋体"/>
      <charset val="134"/>
      <scheme val="minor"/>
    </font>
    <font>
      <b/>
      <sz val="16"/>
      <name val="宋体"/>
      <charset val="134"/>
    </font>
    <font>
      <sz val="14"/>
      <name val="宋体"/>
      <charset val="134"/>
    </font>
    <font>
      <sz val="14"/>
      <name val="宋体"/>
      <charset val="134"/>
      <scheme val="minor"/>
    </font>
    <font>
      <sz val="11"/>
      <name val="宋体"/>
      <charset val="134"/>
      <scheme val="minor"/>
    </font>
    <font>
      <b/>
      <sz val="48"/>
      <name val="宋体"/>
      <charset val="134"/>
      <scheme val="minor"/>
    </font>
    <font>
      <b/>
      <sz val="16"/>
      <name val="宋体"/>
      <charset val="134"/>
      <scheme val="minor"/>
    </font>
    <font>
      <sz val="10"/>
      <name val="宋体"/>
      <charset val="134"/>
    </font>
    <font>
      <sz val="12"/>
      <name val="宋体"/>
      <charset val="134"/>
    </font>
    <font>
      <sz val="12"/>
      <name val="宋体"/>
      <charset val="134"/>
      <scheme val="major"/>
    </font>
    <font>
      <sz val="14"/>
      <name val="Times New Roman"/>
      <charset val="0"/>
    </font>
    <font>
      <b/>
      <sz val="11"/>
      <color theme="1"/>
      <name val="宋体"/>
      <charset val="134"/>
      <scheme val="minor"/>
    </font>
    <font>
      <b/>
      <sz val="36"/>
      <name val="宋体"/>
      <charset val="134"/>
      <scheme val="minor"/>
    </font>
    <font>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sz val="12"/>
      <name val="Microsoft YaHei"/>
      <charset val="134"/>
    </font>
    <font>
      <sz val="12"/>
      <name val="Calibri"/>
      <charset val="134"/>
    </font>
  </fonts>
  <fills count="3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4"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4" borderId="7" applyNumberFormat="0" applyAlignment="0" applyProtection="0">
      <alignment vertical="center"/>
    </xf>
    <xf numFmtId="0" fontId="25" fillId="5" borderId="8" applyNumberFormat="0" applyAlignment="0" applyProtection="0">
      <alignment vertical="center"/>
    </xf>
    <xf numFmtId="0" fontId="26" fillId="5" borderId="7" applyNumberFormat="0" applyAlignment="0" applyProtection="0">
      <alignment vertical="center"/>
    </xf>
    <xf numFmtId="0" fontId="27" fillId="6" borderId="9" applyNumberFormat="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34" borderId="0">
      <protection locked="0"/>
    </xf>
  </cellStyleXfs>
  <cellXfs count="10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lignment vertical="center"/>
    </xf>
    <xf numFmtId="0" fontId="4" fillId="2" borderId="0" xfId="0" applyFont="1" applyFill="1">
      <alignment vertical="center"/>
    </xf>
    <xf numFmtId="0" fontId="3"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lignment vertical="center"/>
    </xf>
    <xf numFmtId="0" fontId="6" fillId="0" borderId="0" xfId="0" applyFont="1" applyFill="1">
      <alignment vertical="center"/>
    </xf>
    <xf numFmtId="0" fontId="6" fillId="0" borderId="0" xfId="0" applyNumberFormat="1" applyFont="1" applyFill="1">
      <alignment vertical="center"/>
    </xf>
    <xf numFmtId="0" fontId="7"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61" applyNumberFormat="1" applyFont="1" applyFill="1" applyBorder="1" applyAlignment="1" applyProtection="1">
      <alignment horizontal="justify" vertical="center" wrapText="1"/>
    </xf>
    <xf numFmtId="0" fontId="4" fillId="0" borderId="1" xfId="61"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176" fontId="4" fillId="0" borderId="1" xfId="0" applyNumberFormat="1" applyFont="1" applyFill="1" applyBorder="1" applyAlignment="1">
      <alignment horizontal="center" vertical="center" wrapText="1"/>
    </xf>
    <xf numFmtId="0" fontId="3" fillId="0" borderId="1" xfId="61" applyFont="1" applyFill="1" applyBorder="1" applyAlignment="1" applyProtection="1">
      <alignment horizontal="center" vertical="center" wrapText="1"/>
    </xf>
    <xf numFmtId="0" fontId="3" fillId="0" borderId="1" xfId="61" applyFont="1" applyFill="1" applyBorder="1" applyAlignment="1" applyProtection="1">
      <alignment horizontal="left" vertical="center" wrapText="1"/>
    </xf>
    <xf numFmtId="176"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justify" vertical="center" wrapText="1"/>
    </xf>
    <xf numFmtId="177"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0" applyNumberFormat="1" applyFont="1" applyFill="1" applyBorder="1">
      <alignment vertical="center"/>
    </xf>
    <xf numFmtId="0" fontId="7" fillId="0" borderId="0" xfId="0" applyNumberFormat="1" applyFont="1" applyFill="1" applyBorder="1" applyAlignment="1">
      <alignment horizontal="justify" vertical="center" wrapText="1"/>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justify"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4" fillId="0" borderId="1" xfId="61" applyNumberFormat="1" applyFont="1" applyFill="1" applyBorder="1" applyAlignment="1">
      <alignment horizontal="justify" vertical="center" wrapText="1"/>
    </xf>
    <xf numFmtId="0" fontId="4" fillId="0" borderId="1" xfId="61" applyFont="1" applyFill="1" applyBorder="1" applyAlignment="1">
      <alignment horizontal="center" vertical="center" wrapText="1"/>
    </xf>
    <xf numFmtId="0" fontId="4" fillId="0" borderId="1" xfId="61" applyNumberFormat="1" applyFont="1" applyFill="1" applyBorder="1" applyAlignment="1">
      <alignment horizontal="center" vertical="center" wrapText="1"/>
    </xf>
    <xf numFmtId="0" fontId="4" fillId="0" borderId="1" xfId="61" applyFont="1" applyFill="1" applyBorder="1" applyAlignment="1">
      <alignment horizontal="justify"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justify" vertical="center" wrapText="1"/>
    </xf>
    <xf numFmtId="0" fontId="4" fillId="0" borderId="1" xfId="0" applyFont="1" applyFill="1" applyBorder="1" applyAlignment="1">
      <alignment horizontal="justify" vertical="center"/>
    </xf>
    <xf numFmtId="49" fontId="4" fillId="0" borderId="2" xfId="0" applyNumberFormat="1" applyFont="1" applyFill="1" applyBorder="1" applyAlignment="1">
      <alignment horizontal="justify" vertical="center" wrapText="1"/>
    </xf>
    <xf numFmtId="0" fontId="4" fillId="0" borderId="3" xfId="0" applyNumberFormat="1"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justify" vertical="center" wrapText="1"/>
    </xf>
    <xf numFmtId="176" fontId="4" fillId="0" borderId="1" xfId="61" applyNumberFormat="1" applyFont="1" applyFill="1" applyBorder="1" applyAlignment="1">
      <alignment horizontal="center" vertical="center" wrapText="1"/>
    </xf>
    <xf numFmtId="176" fontId="4" fillId="0" borderId="1" xfId="61" applyNumberFormat="1" applyFont="1" applyFill="1" applyBorder="1" applyAlignment="1">
      <alignment horizontal="justify" vertical="center" wrapText="1"/>
    </xf>
    <xf numFmtId="0" fontId="4" fillId="0" borderId="1" xfId="58" applyFont="1" applyFill="1" applyBorder="1" applyAlignment="1">
      <alignment horizontal="justify" vertical="center" wrapText="1"/>
    </xf>
    <xf numFmtId="0" fontId="4" fillId="0" borderId="1" xfId="54" applyNumberFormat="1" applyFont="1" applyFill="1" applyBorder="1" applyAlignment="1">
      <alignment horizontal="justify" vertical="center" wrapText="1"/>
    </xf>
    <xf numFmtId="0" fontId="4" fillId="0" borderId="1" xfId="54" applyNumberFormat="1" applyFont="1" applyFill="1" applyBorder="1" applyAlignment="1">
      <alignment horizontal="left" vertical="center" wrapText="1"/>
    </xf>
    <xf numFmtId="0" fontId="4" fillId="0" borderId="1" xfId="54" applyFont="1" applyFill="1" applyBorder="1" applyAlignment="1">
      <alignment horizontal="justify" vertical="center" wrapText="1"/>
    </xf>
    <xf numFmtId="0" fontId="4" fillId="0" borderId="1" xfId="58"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0" fontId="4" fillId="0" borderId="1" xfId="5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4" fillId="0" borderId="1" xfId="49"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63" applyFont="1" applyFill="1" applyBorder="1" applyAlignment="1">
      <alignment horizontal="justify" vertical="center" wrapText="1"/>
    </xf>
    <xf numFmtId="0" fontId="4" fillId="0" borderId="1" xfId="56"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1" applyNumberFormat="1" applyFont="1" applyFill="1" applyBorder="1" applyAlignment="1">
      <alignment horizontal="justify" vertical="center" wrapText="1"/>
    </xf>
    <xf numFmtId="0" fontId="4" fillId="0" borderId="1" xfId="59" applyNumberFormat="1"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4" fillId="0" borderId="1" xfId="50" applyFont="1" applyFill="1" applyBorder="1" applyAlignment="1">
      <alignment horizontal="justify" vertical="center" wrapText="1"/>
    </xf>
    <xf numFmtId="0" fontId="4" fillId="0" borderId="1" xfId="50" applyFont="1" applyFill="1" applyBorder="1" applyAlignment="1">
      <alignment horizontal="center" vertical="center" wrapText="1"/>
    </xf>
    <xf numFmtId="0" fontId="4" fillId="0" borderId="1" xfId="6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58" applyNumberFormat="1" applyFont="1" applyFill="1" applyBorder="1" applyAlignment="1">
      <alignment horizontal="center" vertical="center" wrapText="1"/>
    </xf>
    <xf numFmtId="0" fontId="4" fillId="0" borderId="1" xfId="55"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4" fillId="0" borderId="1" xfId="57" applyFont="1" applyFill="1" applyBorder="1" applyAlignment="1">
      <alignment horizontal="center" vertical="center" wrapText="1"/>
    </xf>
    <xf numFmtId="178" fontId="4" fillId="0" borderId="1" xfId="55"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0" applyFont="1" applyFill="1" applyBorder="1" applyAlignment="1" applyProtection="1">
      <alignment horizontal="justify" vertical="center" wrapText="1"/>
    </xf>
    <xf numFmtId="49" fontId="3"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49" fontId="4" fillId="0" borderId="1" xfId="61"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2" fillId="0" borderId="1" xfId="0" applyNumberFormat="1" applyFont="1" applyFill="1" applyBorder="1" applyAlignment="1">
      <alignment horizontal="center" vertical="center"/>
    </xf>
    <xf numFmtId="0" fontId="5" fillId="0" borderId="1" xfId="0" applyNumberFormat="1" applyFont="1" applyFill="1" applyBorder="1">
      <alignment vertical="center"/>
    </xf>
    <xf numFmtId="0" fontId="5"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178" fontId="4" fillId="0" borderId="1" xfId="61" applyNumberFormat="1" applyFont="1" applyFill="1" applyBorder="1" applyAlignment="1">
      <alignment horizontal="center" vertical="center" wrapText="1"/>
    </xf>
    <xf numFmtId="0" fontId="5" fillId="0" borderId="1" xfId="0" applyFont="1" applyFill="1" applyBorder="1">
      <alignment vertical="center"/>
    </xf>
    <xf numFmtId="0" fontId="4" fillId="0" borderId="2" xfId="0" applyFont="1" applyFill="1" applyBorder="1" applyAlignment="1">
      <alignment horizontal="center" vertical="center" wrapText="1"/>
    </xf>
    <xf numFmtId="0" fontId="13" fillId="0" borderId="0" xfId="0" applyFont="1">
      <alignment vertical="center"/>
    </xf>
    <xf numFmtId="0" fontId="14" fillId="0" borderId="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cellXfs>
  <cellStyles count="6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xfId="49"/>
    <cellStyle name="常规 32" xfId="50"/>
    <cellStyle name="常规 16" xfId="51"/>
    <cellStyle name="常规 21" xfId="52"/>
    <cellStyle name="常规 6 2 2" xfId="53"/>
    <cellStyle name="常规 23" xfId="54"/>
    <cellStyle name="常规 33" xfId="55"/>
    <cellStyle name="常规 28" xfId="56"/>
    <cellStyle name="常规 20" xfId="57"/>
    <cellStyle name="常规 4" xfId="58"/>
    <cellStyle name="常规 3" xfId="59"/>
    <cellStyle name="常规 19" xfId="60"/>
    <cellStyle name="常规 2" xfId="61"/>
    <cellStyle name="常规 11 2" xfId="62"/>
    <cellStyle name="常规 17" xfId="63"/>
    <cellStyle name="常规 29" xfId="64"/>
    <cellStyle name="强调文字颜色 3 3" xfId="65"/>
  </cellStyles>
  <dxfs count="1">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8</xdr:row>
      <xdr:rowOff>0</xdr:rowOff>
    </xdr:from>
    <xdr:to>
      <xdr:col>1</xdr:col>
      <xdr:colOff>10160</xdr:colOff>
      <xdr:row>8</xdr:row>
      <xdr:rowOff>19050</xdr:rowOff>
    </xdr:to>
    <xdr:pic>
      <xdr:nvPicPr>
        <xdr:cNvPr id="57"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58" name="图片 11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2"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63"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64"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7"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8"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69"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72"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73"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7"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78"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79"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3"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84"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7"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8"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8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0"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1"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92"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93"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6"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7"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8"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99"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00"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01"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2"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3"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4"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5"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06"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7"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8"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0"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1"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2"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3" name="图片 11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7"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8"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9"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4"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7"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8"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2"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23"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24"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7"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28"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29"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3"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5"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6"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37"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38"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3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1"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3"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4"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45"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46"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7"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8"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49"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0"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51"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2"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3"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5"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56"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12"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13" name="图片 11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17"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18"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19"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3"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24"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27"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28"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2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2"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33"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34"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5"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6"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7"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38"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39"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1"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3"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5"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6"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47"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48"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49"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0"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1"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2"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3"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4" name="图片 10"/>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55"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38100</xdr:rowOff>
    </xdr:to>
    <xdr:pic>
      <xdr:nvPicPr>
        <xdr:cNvPr id="156" name="图片 1"/>
        <xdr:cNvPicPr>
          <a:picLocks noChangeAspect="1"/>
        </xdr:cNvPicPr>
      </xdr:nvPicPr>
      <xdr:blipFill>
        <a:blip r:embed="rId1"/>
        <a:stretch>
          <a:fillRect/>
        </a:stretch>
      </xdr:blipFill>
      <xdr:spPr>
        <a:xfrm>
          <a:off x="3076575" y="3937000"/>
          <a:ext cx="10160" cy="3810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7"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8"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59"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0"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19050</xdr:rowOff>
    </xdr:to>
    <xdr:pic>
      <xdr:nvPicPr>
        <xdr:cNvPr id="161" name="图片 2"/>
        <xdr:cNvPicPr>
          <a:picLocks noChangeAspect="1"/>
        </xdr:cNvPicPr>
      </xdr:nvPicPr>
      <xdr:blipFill>
        <a:blip r:embed="rId1"/>
        <a:stretch>
          <a:fillRect/>
        </a:stretch>
      </xdr:blipFill>
      <xdr:spPr>
        <a:xfrm>
          <a:off x="3076575" y="3937000"/>
          <a:ext cx="10160" cy="190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2"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3"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4" name="图片 2"/>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5"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twoCellAnchor editAs="oneCell">
    <xdr:from>
      <xdr:col>1</xdr:col>
      <xdr:colOff>0</xdr:colOff>
      <xdr:row>8</xdr:row>
      <xdr:rowOff>0</xdr:rowOff>
    </xdr:from>
    <xdr:to>
      <xdr:col>1</xdr:col>
      <xdr:colOff>10160</xdr:colOff>
      <xdr:row>8</xdr:row>
      <xdr:rowOff>31750</xdr:rowOff>
    </xdr:to>
    <xdr:pic>
      <xdr:nvPicPr>
        <xdr:cNvPr id="166" name="图片 1"/>
        <xdr:cNvPicPr>
          <a:picLocks noChangeAspect="1"/>
        </xdr:cNvPicPr>
      </xdr:nvPicPr>
      <xdr:blipFill>
        <a:blip r:embed="rId1"/>
        <a:stretch>
          <a:fillRect/>
        </a:stretch>
      </xdr:blipFill>
      <xdr:spPr>
        <a:xfrm>
          <a:off x="3076575" y="3937000"/>
          <a:ext cx="10160" cy="317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104</xdr:row>
      <xdr:rowOff>0</xdr:rowOff>
    </xdr:from>
    <xdr:to>
      <xdr:col>1</xdr:col>
      <xdr:colOff>10160</xdr:colOff>
      <xdr:row>104</xdr:row>
      <xdr:rowOff>19050</xdr:rowOff>
    </xdr:to>
    <xdr:pic>
      <xdr:nvPicPr>
        <xdr:cNvPr id="2"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3" name="图片 11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6"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7" name="图片 10"/>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8"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9"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0"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1"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2"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3"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14"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5"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6"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17"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18"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19"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0"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1"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2" name="图片 10"/>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23"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24"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5"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6"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7"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28"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29"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0"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1"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2"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3"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4"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5"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6"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37"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38"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39"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0"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1"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2"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3"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4" name="图片 10"/>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45"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38100</xdr:rowOff>
    </xdr:to>
    <xdr:pic>
      <xdr:nvPicPr>
        <xdr:cNvPr id="46" name="图片 1"/>
        <xdr:cNvPicPr>
          <a:picLocks noChangeAspect="1"/>
        </xdr:cNvPicPr>
      </xdr:nvPicPr>
      <xdr:blipFill>
        <a:blip r:embed="rId1"/>
        <a:stretch>
          <a:fillRect/>
        </a:stretch>
      </xdr:blipFill>
      <xdr:spPr>
        <a:xfrm>
          <a:off x="1605280" y="141528800"/>
          <a:ext cx="10160" cy="3810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7"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8"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49"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0"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19050</xdr:rowOff>
    </xdr:to>
    <xdr:pic>
      <xdr:nvPicPr>
        <xdr:cNvPr id="51" name="图片 2"/>
        <xdr:cNvPicPr>
          <a:picLocks noChangeAspect="1"/>
        </xdr:cNvPicPr>
      </xdr:nvPicPr>
      <xdr:blipFill>
        <a:blip r:embed="rId1"/>
        <a:stretch>
          <a:fillRect/>
        </a:stretch>
      </xdr:blipFill>
      <xdr:spPr>
        <a:xfrm>
          <a:off x="1605280" y="141528800"/>
          <a:ext cx="10160" cy="190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2"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3"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4" name="图片 2"/>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5"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twoCellAnchor editAs="oneCell">
    <xdr:from>
      <xdr:col>1</xdr:col>
      <xdr:colOff>0</xdr:colOff>
      <xdr:row>104</xdr:row>
      <xdr:rowOff>0</xdr:rowOff>
    </xdr:from>
    <xdr:to>
      <xdr:col>1</xdr:col>
      <xdr:colOff>10160</xdr:colOff>
      <xdr:row>104</xdr:row>
      <xdr:rowOff>31750</xdr:rowOff>
    </xdr:to>
    <xdr:pic>
      <xdr:nvPicPr>
        <xdr:cNvPr id="56" name="图片 1"/>
        <xdr:cNvPicPr>
          <a:picLocks noChangeAspect="1"/>
        </xdr:cNvPicPr>
      </xdr:nvPicPr>
      <xdr:blipFill>
        <a:blip r:embed="rId1"/>
        <a:stretch>
          <a:fillRect/>
        </a:stretch>
      </xdr:blipFill>
      <xdr:spPr>
        <a:xfrm>
          <a:off x="1605280" y="141528800"/>
          <a:ext cx="10160" cy="317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3"/>
  <sheetViews>
    <sheetView showZeros="0" zoomScale="70" zoomScaleNormal="70" topLeftCell="A2" workbookViewId="0">
      <selection activeCell="A6" sqref="A6"/>
    </sheetView>
  </sheetViews>
  <sheetFormatPr defaultColWidth="9" defaultRowHeight="13.5"/>
  <cols>
    <col min="1" max="1" width="40.375" customWidth="1"/>
    <col min="2" max="2" width="10.125" customWidth="1"/>
    <col min="3" max="3" width="22" customWidth="1"/>
    <col min="4" max="8" width="16.625" customWidth="1"/>
    <col min="9" max="9" width="8.93333333333333" customWidth="1"/>
    <col min="10" max="13" width="12.625" customWidth="1"/>
    <col min="14" max="15" width="9.125"/>
  </cols>
  <sheetData>
    <row r="1" ht="61" customHeight="1" spans="1:13">
      <c r="A1" s="104" t="s">
        <v>0</v>
      </c>
      <c r="B1" s="104"/>
      <c r="C1" s="104"/>
      <c r="D1" s="104"/>
      <c r="E1" s="104"/>
      <c r="F1" s="104"/>
      <c r="G1" s="104"/>
      <c r="H1" s="104"/>
      <c r="I1" s="104"/>
      <c r="J1" s="104"/>
      <c r="K1" s="104"/>
      <c r="L1" s="104"/>
      <c r="M1" s="104"/>
    </row>
    <row r="2" ht="25" customHeight="1" spans="1:13">
      <c r="A2" s="13" t="s">
        <v>1</v>
      </c>
      <c r="B2" s="14" t="s">
        <v>2</v>
      </c>
      <c r="C2" s="14" t="s">
        <v>3</v>
      </c>
      <c r="D2" s="13" t="s">
        <v>4</v>
      </c>
      <c r="E2" s="13"/>
      <c r="F2" s="13"/>
      <c r="G2" s="13"/>
      <c r="H2" s="13"/>
      <c r="I2" s="13" t="s">
        <v>5</v>
      </c>
      <c r="J2" s="14" t="s">
        <v>6</v>
      </c>
      <c r="K2" s="14"/>
      <c r="L2" s="14"/>
      <c r="M2" s="14"/>
    </row>
    <row r="3" ht="25" customHeight="1" spans="1:13">
      <c r="A3" s="13"/>
      <c r="B3" s="14"/>
      <c r="C3" s="14"/>
      <c r="D3" s="13" t="s">
        <v>7</v>
      </c>
      <c r="E3" s="13" t="s">
        <v>8</v>
      </c>
      <c r="F3" s="13" t="s">
        <v>9</v>
      </c>
      <c r="G3" s="13" t="s">
        <v>10</v>
      </c>
      <c r="H3" s="13" t="s">
        <v>11</v>
      </c>
      <c r="I3" s="13"/>
      <c r="J3" s="39" t="s">
        <v>12</v>
      </c>
      <c r="K3" s="39" t="s">
        <v>13</v>
      </c>
      <c r="L3" s="14" t="s">
        <v>14</v>
      </c>
      <c r="M3" s="14"/>
    </row>
    <row r="4" ht="25" customHeight="1" spans="1:13">
      <c r="A4" s="13"/>
      <c r="B4" s="14"/>
      <c r="C4" s="14"/>
      <c r="D4" s="13"/>
      <c r="E4" s="13"/>
      <c r="F4" s="13"/>
      <c r="G4" s="13"/>
      <c r="H4" s="13"/>
      <c r="I4" s="13"/>
      <c r="J4" s="39"/>
      <c r="K4" s="39"/>
      <c r="L4" s="39" t="s">
        <v>12</v>
      </c>
      <c r="M4" s="39" t="s">
        <v>13</v>
      </c>
    </row>
    <row r="5" s="103" customFormat="1" ht="46" customHeight="1" spans="1:13">
      <c r="A5" s="15" t="str">
        <f>明细表!A5</f>
        <v>岚皋县</v>
      </c>
      <c r="B5" s="15">
        <f>明细表!B5</f>
        <v>201</v>
      </c>
      <c r="C5" s="15">
        <f>明细表!H5</f>
        <v>24072</v>
      </c>
      <c r="D5" s="15">
        <f>明细表!I5</f>
        <v>23819</v>
      </c>
      <c r="E5" s="15">
        <f>明细表!J5</f>
        <v>15992</v>
      </c>
      <c r="F5" s="15">
        <f>明细表!K5</f>
        <v>4657</v>
      </c>
      <c r="G5" s="15">
        <f>明细表!L5</f>
        <v>920</v>
      </c>
      <c r="H5" s="15">
        <f>明细表!M5</f>
        <v>2250</v>
      </c>
      <c r="I5" s="15">
        <f>明细表!N5</f>
        <v>253</v>
      </c>
      <c r="J5" s="15">
        <f>明细表!O5</f>
        <v>44971</v>
      </c>
      <c r="K5" s="15">
        <f>明细表!P5</f>
        <v>105514</v>
      </c>
      <c r="L5" s="15">
        <f>明细表!Q5</f>
        <v>30669</v>
      </c>
      <c r="M5" s="15">
        <f>明细表!R5</f>
        <v>63286</v>
      </c>
    </row>
    <row r="6" s="103" customFormat="1" ht="46" customHeight="1" spans="1:13">
      <c r="A6" s="19" t="str">
        <f>明细表!A6</f>
        <v>一、产业发展类</v>
      </c>
      <c r="B6" s="105">
        <f>明细表!B6</f>
        <v>117</v>
      </c>
      <c r="C6" s="105">
        <f>明细表!H6</f>
        <v>14750.975529</v>
      </c>
      <c r="D6" s="105">
        <f>明细表!I6</f>
        <v>14600.975529</v>
      </c>
      <c r="E6" s="105">
        <f>明细表!J6</f>
        <v>11226.606971</v>
      </c>
      <c r="F6" s="105">
        <f>明细表!K6</f>
        <v>2804.663558</v>
      </c>
      <c r="G6" s="105">
        <f>明细表!L6</f>
        <v>487.295</v>
      </c>
      <c r="H6" s="105">
        <f>明细表!M6</f>
        <v>82.41</v>
      </c>
      <c r="I6" s="105">
        <f>明细表!N6</f>
        <v>150</v>
      </c>
      <c r="J6" s="105">
        <f>明细表!O6</f>
        <v>23238</v>
      </c>
      <c r="K6" s="105">
        <f>明细表!P6</f>
        <v>44937</v>
      </c>
      <c r="L6" s="105">
        <f>明细表!Q6</f>
        <v>16362</v>
      </c>
      <c r="M6" s="105">
        <f>明细表!R6</f>
        <v>25616</v>
      </c>
    </row>
    <row r="7" s="103" customFormat="1" ht="46" customHeight="1" spans="1:13">
      <c r="A7" s="106" t="str">
        <f>明细表!A7</f>
        <v>（一）种植养殖加工服务</v>
      </c>
      <c r="B7" s="105">
        <f>明细表!B7</f>
        <v>59</v>
      </c>
      <c r="C7" s="105">
        <f>明细表!H7</f>
        <v>5215.7655</v>
      </c>
      <c r="D7" s="105">
        <f>明细表!I7</f>
        <v>5105.7655</v>
      </c>
      <c r="E7" s="105">
        <f>明细表!J7</f>
        <v>3738.7655</v>
      </c>
      <c r="F7" s="105">
        <f>明细表!K7</f>
        <v>882</v>
      </c>
      <c r="G7" s="105">
        <f>明细表!L7</f>
        <v>485</v>
      </c>
      <c r="H7" s="105">
        <f>明细表!M7</f>
        <v>0</v>
      </c>
      <c r="I7" s="105">
        <f>明细表!N7</f>
        <v>110</v>
      </c>
      <c r="J7" s="105">
        <f>明细表!O7</f>
        <v>4780</v>
      </c>
      <c r="K7" s="105">
        <f>明细表!P7</f>
        <v>10132</v>
      </c>
      <c r="L7" s="105">
        <f>明细表!Q7</f>
        <v>2910</v>
      </c>
      <c r="M7" s="105">
        <f>明细表!R7</f>
        <v>5249</v>
      </c>
    </row>
    <row r="8" s="103" customFormat="1" ht="36" customHeight="1" spans="1:13">
      <c r="A8" s="106" t="str">
        <f>明细表!A8</f>
        <v>（1）魔芋产业</v>
      </c>
      <c r="B8" s="105">
        <f>明细表!B8</f>
        <v>9</v>
      </c>
      <c r="C8" s="105">
        <f>明细表!H8</f>
        <v>1103</v>
      </c>
      <c r="D8" s="105">
        <f>明细表!I8</f>
        <v>1103</v>
      </c>
      <c r="E8" s="105">
        <f>明细表!J8</f>
        <v>803</v>
      </c>
      <c r="F8" s="105">
        <f>明细表!K8</f>
        <v>300</v>
      </c>
      <c r="G8" s="105">
        <f>明细表!L8</f>
        <v>0</v>
      </c>
      <c r="H8" s="105">
        <f>明细表!M8</f>
        <v>0</v>
      </c>
      <c r="I8" s="105">
        <f>明细表!N8</f>
        <v>0</v>
      </c>
      <c r="J8" s="105">
        <f>明细表!O8</f>
        <v>744</v>
      </c>
      <c r="K8" s="105">
        <f>明细表!P8</f>
        <v>2136</v>
      </c>
      <c r="L8" s="105">
        <f>明细表!Q8</f>
        <v>339</v>
      </c>
      <c r="M8" s="105">
        <f>明细表!R8</f>
        <v>945</v>
      </c>
    </row>
    <row r="9" s="103" customFormat="1" ht="36" customHeight="1" spans="1:13">
      <c r="A9" s="106" t="str">
        <f>明细表!A18</f>
        <v>（2）猕猴桃产业</v>
      </c>
      <c r="B9" s="105">
        <f>明细表!B18</f>
        <v>4</v>
      </c>
      <c r="C9" s="105">
        <f>明细表!H18</f>
        <v>897.7</v>
      </c>
      <c r="D9" s="105">
        <f>明细表!I18</f>
        <v>897.7</v>
      </c>
      <c r="E9" s="105">
        <f>明细表!J18</f>
        <v>837.7</v>
      </c>
      <c r="F9" s="105">
        <f>明细表!K18</f>
        <v>60</v>
      </c>
      <c r="G9" s="105">
        <f>明细表!L18</f>
        <v>0</v>
      </c>
      <c r="H9" s="105">
        <f>明细表!M18</f>
        <v>0</v>
      </c>
      <c r="I9" s="105">
        <f>明细表!N18</f>
        <v>0</v>
      </c>
      <c r="J9" s="105">
        <f>明细表!O18</f>
        <v>367</v>
      </c>
      <c r="K9" s="105">
        <f>明细表!P18</f>
        <v>784</v>
      </c>
      <c r="L9" s="105">
        <f>明细表!Q18</f>
        <v>168</v>
      </c>
      <c r="M9" s="105">
        <f>明细表!R18</f>
        <v>401</v>
      </c>
    </row>
    <row r="10" s="103" customFormat="1" ht="36" customHeight="1" spans="1:13">
      <c r="A10" s="106" t="str">
        <f>明细表!A23</f>
        <v>（3）茶叶产业</v>
      </c>
      <c r="B10" s="105">
        <f>明细表!B23</f>
        <v>9</v>
      </c>
      <c r="C10" s="105">
        <f>明细表!H23</f>
        <v>723.77</v>
      </c>
      <c r="D10" s="105">
        <f>明细表!I23</f>
        <v>723.77</v>
      </c>
      <c r="E10" s="105">
        <f>明细表!J23</f>
        <v>609.81</v>
      </c>
      <c r="F10" s="105">
        <f>明细表!K23</f>
        <v>113.96</v>
      </c>
      <c r="G10" s="105">
        <f>明细表!L23</f>
        <v>0</v>
      </c>
      <c r="H10" s="105">
        <f>明细表!M23</f>
        <v>0</v>
      </c>
      <c r="I10" s="105">
        <f>明细表!N23</f>
        <v>0</v>
      </c>
      <c r="J10" s="105">
        <f>明细表!O23</f>
        <v>646</v>
      </c>
      <c r="K10" s="105">
        <f>明细表!P23</f>
        <v>1593</v>
      </c>
      <c r="L10" s="105">
        <f>明细表!Q23</f>
        <v>322</v>
      </c>
      <c r="M10" s="105">
        <f>明细表!R23</f>
        <v>773</v>
      </c>
    </row>
    <row r="11" s="103" customFormat="1" ht="36" customHeight="1" spans="1:13">
      <c r="A11" s="106" t="str">
        <f>明细表!A33</f>
        <v>（4）畜牧产业</v>
      </c>
      <c r="B11" s="105">
        <f>明细表!B33</f>
        <v>3</v>
      </c>
      <c r="C11" s="105">
        <f>明细表!H33</f>
        <v>660</v>
      </c>
      <c r="D11" s="105">
        <f>明细表!I33</f>
        <v>550</v>
      </c>
      <c r="E11" s="105">
        <f>明细表!J33</f>
        <v>500</v>
      </c>
      <c r="F11" s="105">
        <f>明细表!K33</f>
        <v>50</v>
      </c>
      <c r="G11" s="105">
        <f>明细表!L33</f>
        <v>0</v>
      </c>
      <c r="H11" s="105">
        <f>明细表!M33</f>
        <v>0</v>
      </c>
      <c r="I11" s="105">
        <f>明细表!N33</f>
        <v>110</v>
      </c>
      <c r="J11" s="105">
        <f>明细表!O33</f>
        <v>310</v>
      </c>
      <c r="K11" s="105">
        <f>明细表!P33</f>
        <v>839</v>
      </c>
      <c r="L11" s="105">
        <f>明细表!Q33</f>
        <v>112</v>
      </c>
      <c r="M11" s="105">
        <f>明细表!R33</f>
        <v>307</v>
      </c>
    </row>
    <row r="12" s="103" customFormat="1" ht="36" customHeight="1" spans="1:13">
      <c r="A12" s="106" t="str">
        <f>明细表!A37</f>
        <v>（5）渔业产业</v>
      </c>
      <c r="B12" s="105">
        <f>明细表!B37</f>
        <v>2</v>
      </c>
      <c r="C12" s="105">
        <f>明细表!H37</f>
        <v>210</v>
      </c>
      <c r="D12" s="105">
        <f>明细表!I37</f>
        <v>210</v>
      </c>
      <c r="E12" s="105">
        <f>明细表!J37</f>
        <v>210</v>
      </c>
      <c r="F12" s="105">
        <f>明细表!K37</f>
        <v>0</v>
      </c>
      <c r="G12" s="105">
        <f>明细表!L37</f>
        <v>0</v>
      </c>
      <c r="H12" s="105">
        <f>明细表!M37</f>
        <v>0</v>
      </c>
      <c r="I12" s="105">
        <f>明细表!N37</f>
        <v>0</v>
      </c>
      <c r="J12" s="105">
        <f>明细表!O37</f>
        <v>125</v>
      </c>
      <c r="K12" s="105">
        <f>明细表!P37</f>
        <v>333</v>
      </c>
      <c r="L12" s="105">
        <f>明细表!Q37</f>
        <v>54</v>
      </c>
      <c r="M12" s="105">
        <f>明细表!R37</f>
        <v>134</v>
      </c>
    </row>
    <row r="13" s="103" customFormat="1" ht="36" customHeight="1" spans="1:13">
      <c r="A13" s="106" t="str">
        <f>明细表!A40</f>
        <v>（6）富硒蔬菜、粮油</v>
      </c>
      <c r="B13" s="105">
        <f>明细表!B40</f>
        <v>22</v>
      </c>
      <c r="C13" s="105">
        <f>明细表!H40</f>
        <v>845.2955</v>
      </c>
      <c r="D13" s="105">
        <f>明细表!I40</f>
        <v>845.2955</v>
      </c>
      <c r="E13" s="105">
        <f>明细表!J40</f>
        <v>278.2955</v>
      </c>
      <c r="F13" s="105">
        <f>明细表!K40</f>
        <v>82</v>
      </c>
      <c r="G13" s="105">
        <f>明细表!L40</f>
        <v>485</v>
      </c>
      <c r="H13" s="105">
        <f>明细表!M40</f>
        <v>0</v>
      </c>
      <c r="I13" s="105">
        <f>明细表!N40</f>
        <v>0</v>
      </c>
      <c r="J13" s="105">
        <f>明细表!O40</f>
        <v>733</v>
      </c>
      <c r="K13" s="105">
        <f>明细表!P40</f>
        <v>1590</v>
      </c>
      <c r="L13" s="105">
        <f>明细表!Q40</f>
        <v>346</v>
      </c>
      <c r="M13" s="105">
        <f>明细表!R40</f>
        <v>532</v>
      </c>
    </row>
    <row r="14" s="103" customFormat="1" ht="36" customHeight="1" spans="1:13">
      <c r="A14" s="106" t="str">
        <f>明细表!A63</f>
        <v>（7）特色产业</v>
      </c>
      <c r="B14" s="105">
        <f>明细表!B63</f>
        <v>10</v>
      </c>
      <c r="C14" s="105">
        <f>明细表!H63</f>
        <v>776</v>
      </c>
      <c r="D14" s="105">
        <f>明细表!I63</f>
        <v>776</v>
      </c>
      <c r="E14" s="105">
        <f>明细表!J63</f>
        <v>499.96</v>
      </c>
      <c r="F14" s="105">
        <f>明细表!K63</f>
        <v>276.04</v>
      </c>
      <c r="G14" s="105">
        <f>明细表!L63</f>
        <v>0</v>
      </c>
      <c r="H14" s="105">
        <f>明细表!M63</f>
        <v>0</v>
      </c>
      <c r="I14" s="105">
        <f>明细表!N63</f>
        <v>0</v>
      </c>
      <c r="J14" s="105">
        <f>明细表!O63</f>
        <v>1855</v>
      </c>
      <c r="K14" s="105">
        <f>明细表!P63</f>
        <v>2857</v>
      </c>
      <c r="L14" s="105">
        <f>明细表!Q63</f>
        <v>1569</v>
      </c>
      <c r="M14" s="105">
        <f>明细表!R63</f>
        <v>2157</v>
      </c>
    </row>
    <row r="15" s="103" customFormat="1" ht="46" customHeight="1" spans="1:13">
      <c r="A15" s="106" t="str">
        <f>明细表!A74</f>
        <v>（二）产业延链补链延伸类</v>
      </c>
      <c r="B15" s="105">
        <f>明细表!B74</f>
        <v>5</v>
      </c>
      <c r="C15" s="105">
        <f>明细表!H74</f>
        <v>828.218</v>
      </c>
      <c r="D15" s="105">
        <f>明细表!I74</f>
        <v>828.218</v>
      </c>
      <c r="E15" s="105">
        <f>明细表!J74</f>
        <v>692.218</v>
      </c>
      <c r="F15" s="105">
        <f>明细表!K74</f>
        <v>136</v>
      </c>
      <c r="G15" s="105">
        <f>明细表!L74</f>
        <v>0</v>
      </c>
      <c r="H15" s="105">
        <f>明细表!M74</f>
        <v>0</v>
      </c>
      <c r="I15" s="105">
        <f>明细表!N74</f>
        <v>0</v>
      </c>
      <c r="J15" s="105">
        <f>明细表!O74</f>
        <v>803</v>
      </c>
      <c r="K15" s="105">
        <f>明细表!P74</f>
        <v>2145</v>
      </c>
      <c r="L15" s="105">
        <f>明细表!Q74</f>
        <v>370</v>
      </c>
      <c r="M15" s="105">
        <f>明细表!R74</f>
        <v>962</v>
      </c>
    </row>
    <row r="16" s="103" customFormat="1" ht="46" customHeight="1" spans="1:13">
      <c r="A16" s="106" t="str">
        <f>明细表!A80</f>
        <v>（三）休闲农业与乡村旅游</v>
      </c>
      <c r="B16" s="105">
        <f>明细表!B80</f>
        <v>24</v>
      </c>
      <c r="C16" s="105">
        <f>明细表!H80</f>
        <v>4237.565883</v>
      </c>
      <c r="D16" s="105">
        <f>明细表!I80</f>
        <v>4237.565883</v>
      </c>
      <c r="E16" s="105">
        <f>明细表!J80</f>
        <v>2970.065883</v>
      </c>
      <c r="F16" s="105">
        <f>明细表!K80</f>
        <v>1267.5</v>
      </c>
      <c r="G16" s="105">
        <f>明细表!L80</f>
        <v>0</v>
      </c>
      <c r="H16" s="105">
        <f>明细表!M80</f>
        <v>0</v>
      </c>
      <c r="I16" s="105">
        <f>明细表!N80</f>
        <v>0</v>
      </c>
      <c r="J16" s="105">
        <f>明细表!O80</f>
        <v>3488</v>
      </c>
      <c r="K16" s="105">
        <f>明细表!P80</f>
        <v>10181</v>
      </c>
      <c r="L16" s="105">
        <f>明细表!Q80</f>
        <v>1450</v>
      </c>
      <c r="M16" s="105">
        <f>明细表!R80</f>
        <v>3952</v>
      </c>
    </row>
    <row r="17" s="103" customFormat="1" ht="46" customHeight="1" spans="1:13">
      <c r="A17" s="106" t="str">
        <f>明细表!A105</f>
        <v>（四）产业配套设施建设</v>
      </c>
      <c r="B17" s="105">
        <f>明细表!B105</f>
        <v>13</v>
      </c>
      <c r="C17" s="105">
        <f>明细表!H105</f>
        <v>1466.567842</v>
      </c>
      <c r="D17" s="105">
        <f>明细表!I105</f>
        <v>1426.567842</v>
      </c>
      <c r="E17" s="105">
        <f>明细表!J105</f>
        <v>1059.2996</v>
      </c>
      <c r="F17" s="105">
        <f>明细表!K105</f>
        <v>367.268242</v>
      </c>
      <c r="G17" s="105">
        <f>明细表!L105</f>
        <v>0</v>
      </c>
      <c r="H17" s="105">
        <f>明细表!M105</f>
        <v>0</v>
      </c>
      <c r="I17" s="105">
        <f>明细表!N105</f>
        <v>40</v>
      </c>
      <c r="J17" s="105">
        <f>明细表!O105</f>
        <v>720</v>
      </c>
      <c r="K17" s="105">
        <f>明细表!P105</f>
        <v>1850</v>
      </c>
      <c r="L17" s="105">
        <f>明细表!Q105</f>
        <v>379</v>
      </c>
      <c r="M17" s="105">
        <f>明细表!R105</f>
        <v>1050</v>
      </c>
    </row>
    <row r="18" s="103" customFormat="1" ht="36" customHeight="1" spans="1:13">
      <c r="A18" s="106" t="str">
        <f>明细表!A106</f>
        <v>（1）园区内产业道路</v>
      </c>
      <c r="B18" s="105">
        <f>明细表!B106</f>
        <v>13</v>
      </c>
      <c r="C18" s="105">
        <f>明细表!H106</f>
        <v>1466.567842</v>
      </c>
      <c r="D18" s="105">
        <f>明细表!I106</f>
        <v>1426.567842</v>
      </c>
      <c r="E18" s="105">
        <f>明细表!J106</f>
        <v>1059.2996</v>
      </c>
      <c r="F18" s="105">
        <f>明细表!K106</f>
        <v>367.268242</v>
      </c>
      <c r="G18" s="105">
        <f>明细表!L106</f>
        <v>0</v>
      </c>
      <c r="H18" s="105">
        <f>明细表!M106</f>
        <v>0</v>
      </c>
      <c r="I18" s="105">
        <f>明细表!N106</f>
        <v>40</v>
      </c>
      <c r="J18" s="105">
        <f>明细表!O106</f>
        <v>720</v>
      </c>
      <c r="K18" s="105">
        <f>明细表!P106</f>
        <v>1850</v>
      </c>
      <c r="L18" s="105">
        <f>明细表!Q106</f>
        <v>379</v>
      </c>
      <c r="M18" s="105">
        <f>明细表!R106</f>
        <v>1050</v>
      </c>
    </row>
    <row r="19" s="103" customFormat="1" ht="46" customHeight="1" spans="1:13">
      <c r="A19" s="106" t="str">
        <f>明细表!A120</f>
        <v>（五）金融扶持类</v>
      </c>
      <c r="B19" s="105">
        <f>明细表!B120</f>
        <v>3</v>
      </c>
      <c r="C19" s="105">
        <f>明细表!H120</f>
        <v>2099.858304</v>
      </c>
      <c r="D19" s="105">
        <f>明细表!I120</f>
        <v>2099.858304</v>
      </c>
      <c r="E19" s="105">
        <f>明细表!J120</f>
        <v>1963.257988</v>
      </c>
      <c r="F19" s="105">
        <f>明细表!K120</f>
        <v>51.895316</v>
      </c>
      <c r="G19" s="105">
        <f>明细表!L120</f>
        <v>2.295</v>
      </c>
      <c r="H19" s="105">
        <f>明细表!M120</f>
        <v>82.41</v>
      </c>
      <c r="I19" s="105">
        <f>明细表!N120</f>
        <v>0</v>
      </c>
      <c r="J19" s="105">
        <f>明细表!O120</f>
        <v>9642</v>
      </c>
      <c r="K19" s="105">
        <f>明细表!P120</f>
        <v>9702</v>
      </c>
      <c r="L19" s="105">
        <f>明细表!Q120</f>
        <v>9612</v>
      </c>
      <c r="M19" s="105">
        <f>明细表!R120</f>
        <v>9629</v>
      </c>
    </row>
    <row r="20" s="103" customFormat="1" ht="46" customHeight="1" spans="1:13">
      <c r="A20" s="106" t="str">
        <f>明细表!A124</f>
        <v>（六）新型农村集体经济发展</v>
      </c>
      <c r="B20" s="105">
        <f>明细表!B124</f>
        <v>13</v>
      </c>
      <c r="C20" s="105">
        <f>明细表!H124</f>
        <v>903</v>
      </c>
      <c r="D20" s="105">
        <f>明细表!I124</f>
        <v>903</v>
      </c>
      <c r="E20" s="105">
        <f>明细表!J124</f>
        <v>803</v>
      </c>
      <c r="F20" s="105">
        <f>明细表!K124</f>
        <v>100</v>
      </c>
      <c r="G20" s="105">
        <f>明细表!L124</f>
        <v>0</v>
      </c>
      <c r="H20" s="105">
        <f>明细表!M124</f>
        <v>0</v>
      </c>
      <c r="I20" s="105">
        <f>明细表!N124</f>
        <v>0</v>
      </c>
      <c r="J20" s="105">
        <f>明细表!O124</f>
        <v>3805</v>
      </c>
      <c r="K20" s="105">
        <f>明细表!P124</f>
        <v>10927</v>
      </c>
      <c r="L20" s="105">
        <f>明细表!Q124</f>
        <v>1641</v>
      </c>
      <c r="M20" s="105">
        <f>明细表!R124</f>
        <v>4774</v>
      </c>
    </row>
    <row r="21" s="103" customFormat="1" ht="46" customHeight="1" spans="1:13">
      <c r="A21" s="19" t="str">
        <f>明细表!A138</f>
        <v>二、乡村建设类</v>
      </c>
      <c r="B21" s="105">
        <f>明细表!B138</f>
        <v>69</v>
      </c>
      <c r="C21" s="105">
        <f>明细表!H138</f>
        <v>6435.832001</v>
      </c>
      <c r="D21" s="105">
        <f>明细表!I138</f>
        <v>6332.832001</v>
      </c>
      <c r="E21" s="105">
        <f>明细表!J138</f>
        <v>3455.420186</v>
      </c>
      <c r="F21" s="105">
        <f>明细表!K138</f>
        <v>1654.821815</v>
      </c>
      <c r="G21" s="105">
        <f>明细表!L138</f>
        <v>171</v>
      </c>
      <c r="H21" s="105">
        <f>明细表!M138</f>
        <v>1051.59</v>
      </c>
      <c r="I21" s="105">
        <f>明细表!N138</f>
        <v>103</v>
      </c>
      <c r="J21" s="105">
        <f>明细表!O138</f>
        <v>9542</v>
      </c>
      <c r="K21" s="105">
        <f>明细表!P138</f>
        <v>28938</v>
      </c>
      <c r="L21" s="105">
        <f>明细表!Q138</f>
        <v>3763</v>
      </c>
      <c r="M21" s="105">
        <f>明细表!R138</f>
        <v>11742</v>
      </c>
    </row>
    <row r="22" s="103" customFormat="1" ht="46" customHeight="1" spans="1:13">
      <c r="A22" s="106" t="str">
        <f>明细表!A139</f>
        <v>（一）安全饮水安全饮水成果巩固</v>
      </c>
      <c r="B22" s="105">
        <f>明细表!B139</f>
        <v>11</v>
      </c>
      <c r="C22" s="105">
        <f>明细表!H139</f>
        <v>485.532966</v>
      </c>
      <c r="D22" s="105">
        <f>明细表!I139</f>
        <v>485.532966</v>
      </c>
      <c r="E22" s="105">
        <f>明细表!J139</f>
        <v>309.256342</v>
      </c>
      <c r="F22" s="105">
        <f>明细表!K139</f>
        <v>176.276624</v>
      </c>
      <c r="G22" s="105">
        <f>明细表!L139</f>
        <v>0</v>
      </c>
      <c r="H22" s="105">
        <f>明细表!M139</f>
        <v>0</v>
      </c>
      <c r="I22" s="105">
        <f>明细表!N139</f>
        <v>0</v>
      </c>
      <c r="J22" s="105">
        <f>明细表!O139</f>
        <v>1541</v>
      </c>
      <c r="K22" s="105">
        <f>明细表!P139</f>
        <v>5728</v>
      </c>
      <c r="L22" s="105">
        <f>明细表!Q139</f>
        <v>553</v>
      </c>
      <c r="M22" s="105">
        <f>明细表!R139</f>
        <v>1896</v>
      </c>
    </row>
    <row r="23" s="103" customFormat="1" ht="46" customHeight="1" spans="1:13">
      <c r="A23" s="106" t="str">
        <f>明细表!A151</f>
        <v>（二）小型农田水利设施建设</v>
      </c>
      <c r="B23" s="105">
        <f>明细表!B151</f>
        <v>16</v>
      </c>
      <c r="C23" s="105">
        <f>明细表!H151</f>
        <v>1555.180388</v>
      </c>
      <c r="D23" s="105">
        <f>明细表!I151</f>
        <v>1500.180388</v>
      </c>
      <c r="E23" s="105">
        <f>明细表!J151</f>
        <v>1335.122971</v>
      </c>
      <c r="F23" s="105">
        <f>明细表!K151</f>
        <v>103.057417</v>
      </c>
      <c r="G23" s="105">
        <f>明细表!L151</f>
        <v>62</v>
      </c>
      <c r="H23" s="105">
        <f>明细表!M151</f>
        <v>0</v>
      </c>
      <c r="I23" s="105">
        <f>明细表!N151</f>
        <v>55</v>
      </c>
      <c r="J23" s="105">
        <f>明细表!O151</f>
        <v>1564</v>
      </c>
      <c r="K23" s="105">
        <f>明细表!P151</f>
        <v>5082</v>
      </c>
      <c r="L23" s="105">
        <f>明细表!Q151</f>
        <v>570</v>
      </c>
      <c r="M23" s="105">
        <f>明细表!R151</f>
        <v>1877</v>
      </c>
    </row>
    <row r="24" s="103" customFormat="1" ht="46" customHeight="1" spans="1:13">
      <c r="A24" s="106" t="str">
        <f>明细表!A168</f>
        <v>（三）农村道路建设（通村路、通户路、小型桥梁）</v>
      </c>
      <c r="B24" s="105">
        <f>明细表!B168</f>
        <v>17</v>
      </c>
      <c r="C24" s="105">
        <f>明细表!H168</f>
        <v>2326.347714</v>
      </c>
      <c r="D24" s="105">
        <f>明细表!I168</f>
        <v>2326.347714</v>
      </c>
      <c r="E24" s="105">
        <f>明细表!J168</f>
        <v>982.431091</v>
      </c>
      <c r="F24" s="105">
        <f>明细表!K168</f>
        <v>494.916623</v>
      </c>
      <c r="G24" s="105">
        <f>明细表!L168</f>
        <v>89</v>
      </c>
      <c r="H24" s="105">
        <f>明细表!M168</f>
        <v>760</v>
      </c>
      <c r="I24" s="105">
        <f>明细表!N168</f>
        <v>0</v>
      </c>
      <c r="J24" s="105">
        <f>明细表!O168</f>
        <v>4645</v>
      </c>
      <c r="K24" s="105">
        <f>明细表!P168</f>
        <v>12659</v>
      </c>
      <c r="L24" s="105">
        <f>明细表!Q168</f>
        <v>1863</v>
      </c>
      <c r="M24" s="105">
        <f>明细表!R168</f>
        <v>5668</v>
      </c>
    </row>
    <row r="25" s="103" customFormat="1" ht="46" customHeight="1" spans="1:13">
      <c r="A25" s="106" t="str">
        <f>明细表!A186</f>
        <v>（四）人居环境整治</v>
      </c>
      <c r="B25" s="105">
        <f>明细表!B186</f>
        <v>19</v>
      </c>
      <c r="C25" s="105">
        <f>明细表!H186</f>
        <v>1097.609782</v>
      </c>
      <c r="D25" s="105">
        <f>明细表!I186</f>
        <v>1097.609782</v>
      </c>
      <c r="E25" s="105">
        <f>明细表!J186</f>
        <v>528.609782</v>
      </c>
      <c r="F25" s="105">
        <f>明细表!K186</f>
        <v>549</v>
      </c>
      <c r="G25" s="105">
        <f>明细表!L186</f>
        <v>20</v>
      </c>
      <c r="H25" s="105">
        <f>明细表!M186</f>
        <v>0</v>
      </c>
      <c r="I25" s="105">
        <f>明细表!N186</f>
        <v>0</v>
      </c>
      <c r="J25" s="105">
        <f>明细表!O186</f>
        <v>1760</v>
      </c>
      <c r="K25" s="105">
        <f>明细表!P186</f>
        <v>5377</v>
      </c>
      <c r="L25" s="105">
        <f>明细表!Q186</f>
        <v>725</v>
      </c>
      <c r="M25" s="105">
        <f>明细表!R186</f>
        <v>2152</v>
      </c>
    </row>
    <row r="26" s="103" customFormat="1" ht="36" customHeight="1" spans="1:13">
      <c r="A26" s="106" t="str">
        <f>明细表!A187</f>
        <v>（1）农村污水垃圾治理</v>
      </c>
      <c r="B26" s="105">
        <f>明细表!B187</f>
        <v>6</v>
      </c>
      <c r="C26" s="105">
        <f>明细表!H187</f>
        <v>223.611165</v>
      </c>
      <c r="D26" s="105">
        <f>明细表!I187</f>
        <v>223.611165</v>
      </c>
      <c r="E26" s="105">
        <f>明细表!J187</f>
        <v>203.611165</v>
      </c>
      <c r="F26" s="105">
        <f>明细表!K187</f>
        <v>0</v>
      </c>
      <c r="G26" s="105">
        <f>明细表!L187</f>
        <v>20</v>
      </c>
      <c r="H26" s="105">
        <f>明细表!M187</f>
        <v>0</v>
      </c>
      <c r="I26" s="105">
        <f>明细表!N187</f>
        <v>0</v>
      </c>
      <c r="J26" s="105">
        <f>明细表!O187</f>
        <v>298</v>
      </c>
      <c r="K26" s="105">
        <f>明细表!P187</f>
        <v>781</v>
      </c>
      <c r="L26" s="105">
        <f>明细表!Q187</f>
        <v>94</v>
      </c>
      <c r="M26" s="105">
        <f>明细表!R187</f>
        <v>402</v>
      </c>
    </row>
    <row r="27" s="103" customFormat="1" ht="36" customHeight="1" spans="1:13">
      <c r="A27" s="106" t="str">
        <f>明细表!A194</f>
        <v>（2）村容村貌提升</v>
      </c>
      <c r="B27" s="105">
        <f>明细表!B194</f>
        <v>13</v>
      </c>
      <c r="C27" s="105">
        <f>明细表!H194</f>
        <v>873.998617</v>
      </c>
      <c r="D27" s="105">
        <f>明细表!I194</f>
        <v>873.998617</v>
      </c>
      <c r="E27" s="105">
        <f>明细表!J194</f>
        <v>324.998617</v>
      </c>
      <c r="F27" s="105">
        <f>明细表!K194</f>
        <v>549</v>
      </c>
      <c r="G27" s="105">
        <f>明细表!L194</f>
        <v>0</v>
      </c>
      <c r="H27" s="105">
        <f>明细表!M194</f>
        <v>0</v>
      </c>
      <c r="I27" s="105">
        <f>明细表!N194</f>
        <v>0</v>
      </c>
      <c r="J27" s="105">
        <f>明细表!O194</f>
        <v>1462</v>
      </c>
      <c r="K27" s="105">
        <f>明细表!P194</f>
        <v>4596</v>
      </c>
      <c r="L27" s="105">
        <f>明细表!Q194</f>
        <v>631</v>
      </c>
      <c r="M27" s="105">
        <f>明细表!R194</f>
        <v>1750</v>
      </c>
    </row>
    <row r="28" s="103" customFormat="1" ht="46" customHeight="1" spans="1:13">
      <c r="A28" s="106" t="str">
        <f>明细表!A208</f>
        <v>（五）村庄规划编制</v>
      </c>
      <c r="B28" s="105">
        <f>明细表!B208</f>
        <v>3</v>
      </c>
      <c r="C28" s="105">
        <f>明细表!H208</f>
        <v>420.56</v>
      </c>
      <c r="D28" s="105">
        <f>明细表!I208</f>
        <v>420.56</v>
      </c>
      <c r="E28" s="105">
        <f>明细表!J208</f>
        <v>0</v>
      </c>
      <c r="F28" s="105">
        <f>明细表!K208</f>
        <v>128.97</v>
      </c>
      <c r="G28" s="105">
        <f>明细表!L208</f>
        <v>0</v>
      </c>
      <c r="H28" s="105">
        <f>明细表!M208</f>
        <v>291.59</v>
      </c>
      <c r="I28" s="105">
        <f>明细表!N208</f>
        <v>0</v>
      </c>
      <c r="J28" s="105">
        <f>明细表!O208</f>
        <v>0</v>
      </c>
      <c r="K28" s="105">
        <f>明细表!P208</f>
        <v>0</v>
      </c>
      <c r="L28" s="105">
        <f>明细表!Q208</f>
        <v>0</v>
      </c>
      <c r="M28" s="105">
        <f>明细表!R208</f>
        <v>0</v>
      </c>
    </row>
    <row r="29" s="103" customFormat="1" ht="46" customHeight="1" spans="1:13">
      <c r="A29" s="106" t="str">
        <f>明细表!A212</f>
        <v>（六）其他</v>
      </c>
      <c r="B29" s="105">
        <f>明细表!B212</f>
        <v>3</v>
      </c>
      <c r="C29" s="105">
        <f>明细表!H212</f>
        <v>550.601151</v>
      </c>
      <c r="D29" s="105">
        <f>明细表!I212</f>
        <v>502.601151</v>
      </c>
      <c r="E29" s="105">
        <f>明细表!J212</f>
        <v>300</v>
      </c>
      <c r="F29" s="105">
        <f>明细表!K212</f>
        <v>202.601151</v>
      </c>
      <c r="G29" s="105">
        <f>明细表!L212</f>
        <v>0</v>
      </c>
      <c r="H29" s="105">
        <f>明细表!M212</f>
        <v>0</v>
      </c>
      <c r="I29" s="105">
        <f>明细表!N212</f>
        <v>48</v>
      </c>
      <c r="J29" s="105">
        <f>明细表!O212</f>
        <v>32</v>
      </c>
      <c r="K29" s="105">
        <f>明细表!P212</f>
        <v>92</v>
      </c>
      <c r="L29" s="105">
        <f>明细表!Q212</f>
        <v>52</v>
      </c>
      <c r="M29" s="105">
        <f>明细表!R212</f>
        <v>149</v>
      </c>
    </row>
    <row r="30" s="103" customFormat="1" ht="46" customHeight="1" spans="1:13">
      <c r="A30" s="19" t="str">
        <f>明细表!A216</f>
        <v>三、就业创业</v>
      </c>
      <c r="B30" s="105">
        <f>明细表!B216</f>
        <v>3</v>
      </c>
      <c r="C30" s="105">
        <f>明细表!H216</f>
        <v>1105.105</v>
      </c>
      <c r="D30" s="105">
        <f>明细表!I216</f>
        <v>1105.105</v>
      </c>
      <c r="E30" s="105">
        <f>明细表!J216</f>
        <v>324.4</v>
      </c>
      <c r="F30" s="105">
        <f>明细表!K216</f>
        <v>8</v>
      </c>
      <c r="G30" s="105">
        <f>明细表!L216</f>
        <v>219.705</v>
      </c>
      <c r="H30" s="105">
        <f>明细表!M216</f>
        <v>553</v>
      </c>
      <c r="I30" s="105">
        <f>明细表!N216</f>
        <v>0</v>
      </c>
      <c r="J30" s="105">
        <f>明细表!O216</f>
        <v>7331</v>
      </c>
      <c r="K30" s="105">
        <f>明细表!P216</f>
        <v>18492</v>
      </c>
      <c r="L30" s="105">
        <f>明细表!Q216</f>
        <v>7231</v>
      </c>
      <c r="M30" s="105">
        <f>明细表!R216</f>
        <v>18292</v>
      </c>
    </row>
    <row r="31" s="103" customFormat="1" ht="46" customHeight="1" spans="1:13">
      <c r="A31" s="19" t="str">
        <f>明细表!A220</f>
        <v>四、职业教育补助</v>
      </c>
      <c r="B31" s="105">
        <f>明细表!B220</f>
        <v>1</v>
      </c>
      <c r="C31" s="105">
        <f>明细表!H220</f>
        <v>351.382996</v>
      </c>
      <c r="D31" s="105">
        <f>明细表!I220</f>
        <v>351.382996</v>
      </c>
      <c r="E31" s="105">
        <f>明细表!J220</f>
        <v>351.382996</v>
      </c>
      <c r="F31" s="105">
        <f>明细表!K220</f>
        <v>0</v>
      </c>
      <c r="G31" s="105">
        <f>明细表!L220</f>
        <v>0</v>
      </c>
      <c r="H31" s="105">
        <f>明细表!M220</f>
        <v>0</v>
      </c>
      <c r="I31" s="105">
        <f>明细表!N220</f>
        <v>0</v>
      </c>
      <c r="J31" s="105">
        <f>明细表!O220</f>
        <v>1163</v>
      </c>
      <c r="K31" s="105">
        <f>明细表!P220</f>
        <v>1163</v>
      </c>
      <c r="L31" s="105">
        <f>明细表!Q220</f>
        <v>1163</v>
      </c>
      <c r="M31" s="105">
        <f>明细表!R220</f>
        <v>1163</v>
      </c>
    </row>
    <row r="32" s="103" customFormat="1" ht="46" customHeight="1" spans="1:13">
      <c r="A32" s="19" t="str">
        <f>明细表!A222</f>
        <v>五、易地搬迁后扶类</v>
      </c>
      <c r="B32" s="105">
        <f>明细表!B222</f>
        <v>10</v>
      </c>
      <c r="C32" s="105">
        <f>明细表!H222</f>
        <v>1078.704474</v>
      </c>
      <c r="D32" s="105">
        <f>明细表!I222</f>
        <v>1078.704474</v>
      </c>
      <c r="E32" s="105">
        <f>明细表!J222</f>
        <v>478.189847</v>
      </c>
      <c r="F32" s="105">
        <f>明细表!K222</f>
        <v>150.514627</v>
      </c>
      <c r="G32" s="105">
        <f>明细表!L222</f>
        <v>0</v>
      </c>
      <c r="H32" s="105">
        <f>明细表!M222</f>
        <v>450</v>
      </c>
      <c r="I32" s="105">
        <f>明细表!N222</f>
        <v>0</v>
      </c>
      <c r="J32" s="105">
        <f>明细表!O222</f>
        <v>3697</v>
      </c>
      <c r="K32" s="105">
        <f>明细表!P222</f>
        <v>11984</v>
      </c>
      <c r="L32" s="105">
        <f>明细表!Q222</f>
        <v>2150</v>
      </c>
      <c r="M32" s="105">
        <f>明细表!R222</f>
        <v>6473</v>
      </c>
    </row>
    <row r="33" s="103" customFormat="1" ht="46" customHeight="1" spans="1:13">
      <c r="A33" s="19" t="str">
        <f>明细表!A233</f>
        <v>六、项目管理费</v>
      </c>
      <c r="B33" s="105">
        <f>明细表!B233</f>
        <v>1</v>
      </c>
      <c r="C33" s="105">
        <f>明细表!H233</f>
        <v>350</v>
      </c>
      <c r="D33" s="105">
        <f>明细表!I233</f>
        <v>350</v>
      </c>
      <c r="E33" s="105">
        <f>明细表!J233</f>
        <v>156</v>
      </c>
      <c r="F33" s="105">
        <f>明细表!K233</f>
        <v>39</v>
      </c>
      <c r="G33" s="105">
        <f>明细表!L233</f>
        <v>42</v>
      </c>
      <c r="H33" s="105">
        <f>明细表!M233</f>
        <v>113</v>
      </c>
      <c r="I33" s="105">
        <f>明细表!N233</f>
        <v>0</v>
      </c>
      <c r="J33" s="105">
        <f>明细表!O233</f>
        <v>0</v>
      </c>
      <c r="K33" s="105">
        <f>明细表!P233</f>
        <v>0</v>
      </c>
      <c r="L33" s="105">
        <f>明细表!Q233</f>
        <v>0</v>
      </c>
      <c r="M33" s="105">
        <f>明细表!R233</f>
        <v>0</v>
      </c>
    </row>
  </sheetData>
  <mergeCells count="15">
    <mergeCell ref="A1:M1"/>
    <mergeCell ref="D2:H2"/>
    <mergeCell ref="J2:M2"/>
    <mergeCell ref="L3:M3"/>
    <mergeCell ref="A2:A4"/>
    <mergeCell ref="B2:B4"/>
    <mergeCell ref="C2:C4"/>
    <mergeCell ref="D3:D4"/>
    <mergeCell ref="E3:E4"/>
    <mergeCell ref="F3:F4"/>
    <mergeCell ref="G3:G4"/>
    <mergeCell ref="H3:H4"/>
    <mergeCell ref="I2:I4"/>
    <mergeCell ref="J3:J4"/>
    <mergeCell ref="K3:K4"/>
  </mergeCells>
  <pageMargins left="0.751388888888889" right="0.751388888888889" top="0.590277777777778" bottom="0.472222222222222" header="0.5" footer="0.275"/>
  <pageSetup paperSize="9" scale="61"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34"/>
  <sheetViews>
    <sheetView showZeros="0" tabSelected="1" zoomScale="55" zoomScaleNormal="55" workbookViewId="0">
      <pane ySplit="4" topLeftCell="A230" activePane="bottomLeft" state="frozen"/>
      <selection/>
      <selection pane="bottomLeft" activeCell="C231" sqref="C231"/>
    </sheetView>
  </sheetViews>
  <sheetFormatPr defaultColWidth="9" defaultRowHeight="13.5"/>
  <cols>
    <col min="1" max="1" width="21.0666666666667" style="10" customWidth="1"/>
    <col min="2" max="2" width="30.8833333333333" style="10" customWidth="1"/>
    <col min="3" max="3" width="50.8833333333333" style="10" customWidth="1"/>
    <col min="4" max="4" width="13.2083333333333" style="10" customWidth="1"/>
    <col min="5" max="5" width="11.8083333333333" style="10" customWidth="1"/>
    <col min="6" max="6" width="15.225" style="10" customWidth="1"/>
    <col min="7" max="7" width="14.8166666666667" style="10" customWidth="1"/>
    <col min="8" max="8" width="22.725" style="11" customWidth="1"/>
    <col min="9" max="11" width="19" style="11" customWidth="1"/>
    <col min="12" max="12" width="12.25" style="11" customWidth="1"/>
    <col min="13" max="13" width="13.125" style="11" customWidth="1"/>
    <col min="14" max="14" width="8.93333333333333" style="11" customWidth="1"/>
    <col min="15" max="16" width="12.625" style="11" customWidth="1"/>
    <col min="17" max="18" width="12.625" style="10" customWidth="1"/>
    <col min="19" max="19" width="48.75" style="10" customWidth="1"/>
    <col min="20" max="20" width="36.6" style="10" customWidth="1"/>
    <col min="21" max="21" width="24.4666666666667" style="10" customWidth="1"/>
    <col min="22" max="22" width="11.125" style="10" customWidth="1"/>
    <col min="23" max="23" width="12.8583333333333" style="10" customWidth="1"/>
    <col min="24" max="24" width="10.9083333333333" style="10" customWidth="1"/>
    <col min="25" max="16384" width="9" style="10"/>
  </cols>
  <sheetData>
    <row r="1" s="1" customFormat="1" ht="80" customHeight="1" spans="1:21">
      <c r="A1" s="12" t="s">
        <v>15</v>
      </c>
      <c r="B1" s="12"/>
      <c r="C1" s="12"/>
      <c r="D1" s="12"/>
      <c r="E1" s="12"/>
      <c r="F1" s="12"/>
      <c r="G1" s="12"/>
      <c r="H1" s="12"/>
      <c r="I1" s="12"/>
      <c r="J1" s="12"/>
      <c r="K1" s="12"/>
      <c r="L1" s="12"/>
      <c r="M1" s="12"/>
      <c r="N1" s="12"/>
      <c r="O1" s="12"/>
      <c r="P1" s="12"/>
      <c r="Q1" s="12"/>
      <c r="R1" s="12"/>
      <c r="S1" s="12"/>
      <c r="T1" s="12"/>
      <c r="U1" s="37"/>
    </row>
    <row r="2" s="2" customFormat="1" ht="35" customHeight="1" spans="1:24">
      <c r="A2" s="13" t="s">
        <v>1</v>
      </c>
      <c r="B2" s="14" t="s">
        <v>16</v>
      </c>
      <c r="C2" s="14" t="s">
        <v>17</v>
      </c>
      <c r="D2" s="14" t="s">
        <v>18</v>
      </c>
      <c r="E2" s="14" t="s">
        <v>19</v>
      </c>
      <c r="F2" s="14" t="s">
        <v>20</v>
      </c>
      <c r="G2" s="14"/>
      <c r="H2" s="13" t="s">
        <v>3</v>
      </c>
      <c r="I2" s="13" t="s">
        <v>4</v>
      </c>
      <c r="J2" s="13"/>
      <c r="K2" s="13"/>
      <c r="L2" s="13"/>
      <c r="M2" s="13"/>
      <c r="N2" s="13" t="s">
        <v>5</v>
      </c>
      <c r="O2" s="13" t="s">
        <v>6</v>
      </c>
      <c r="P2" s="13"/>
      <c r="Q2" s="14"/>
      <c r="R2" s="14"/>
      <c r="S2" s="14" t="s">
        <v>21</v>
      </c>
      <c r="T2" s="14" t="s">
        <v>22</v>
      </c>
      <c r="U2" s="38" t="s">
        <v>23</v>
      </c>
      <c r="V2" s="38" t="s">
        <v>24</v>
      </c>
      <c r="W2" s="38"/>
      <c r="X2" s="38"/>
    </row>
    <row r="3" s="2" customFormat="1" ht="35" customHeight="1" spans="1:24">
      <c r="A3" s="13"/>
      <c r="B3" s="14"/>
      <c r="C3" s="14"/>
      <c r="D3" s="14"/>
      <c r="E3" s="14"/>
      <c r="F3" s="14" t="s">
        <v>25</v>
      </c>
      <c r="G3" s="14" t="s">
        <v>26</v>
      </c>
      <c r="H3" s="13"/>
      <c r="I3" s="13" t="s">
        <v>7</v>
      </c>
      <c r="J3" s="13" t="s">
        <v>8</v>
      </c>
      <c r="K3" s="13" t="s">
        <v>9</v>
      </c>
      <c r="L3" s="13" t="s">
        <v>10</v>
      </c>
      <c r="M3" s="13" t="s">
        <v>11</v>
      </c>
      <c r="N3" s="13"/>
      <c r="O3" s="13" t="s">
        <v>12</v>
      </c>
      <c r="P3" s="13" t="s">
        <v>13</v>
      </c>
      <c r="Q3" s="14" t="s">
        <v>14</v>
      </c>
      <c r="R3" s="14"/>
      <c r="S3" s="14"/>
      <c r="T3" s="14"/>
      <c r="U3" s="38"/>
      <c r="V3" s="38"/>
      <c r="W3" s="38"/>
      <c r="X3" s="38"/>
    </row>
    <row r="4" s="2" customFormat="1" ht="35" customHeight="1" spans="1:24">
      <c r="A4" s="13"/>
      <c r="B4" s="14"/>
      <c r="C4" s="14"/>
      <c r="D4" s="14"/>
      <c r="E4" s="14"/>
      <c r="F4" s="14"/>
      <c r="G4" s="14"/>
      <c r="H4" s="13"/>
      <c r="I4" s="13"/>
      <c r="J4" s="13"/>
      <c r="K4" s="13"/>
      <c r="L4" s="13"/>
      <c r="M4" s="13"/>
      <c r="N4" s="13"/>
      <c r="O4" s="13"/>
      <c r="P4" s="13"/>
      <c r="Q4" s="39" t="s">
        <v>12</v>
      </c>
      <c r="R4" s="39" t="s">
        <v>13</v>
      </c>
      <c r="S4" s="14"/>
      <c r="T4" s="14"/>
      <c r="U4" s="38"/>
      <c r="V4" s="14" t="s">
        <v>27</v>
      </c>
      <c r="W4" s="14" t="s">
        <v>28</v>
      </c>
      <c r="X4" s="14" t="s">
        <v>29</v>
      </c>
    </row>
    <row r="5" s="3" customFormat="1" ht="58" customHeight="1" spans="1:24">
      <c r="A5" s="15" t="s">
        <v>30</v>
      </c>
      <c r="B5" s="15">
        <f>SUM(B6,B138,B216,B220,B222,B233)</f>
        <v>201</v>
      </c>
      <c r="C5" s="16"/>
      <c r="D5" s="17"/>
      <c r="E5" s="17"/>
      <c r="F5" s="15" t="s">
        <v>31</v>
      </c>
      <c r="G5" s="15" t="s">
        <v>32</v>
      </c>
      <c r="H5" s="18">
        <f t="shared" ref="H5:H68" si="0">SUM(I5,N5)</f>
        <v>24072</v>
      </c>
      <c r="I5" s="18">
        <f t="shared" ref="I5:R5" si="1">SUM(I6,I138,I216,I220,I222,I233)</f>
        <v>23819</v>
      </c>
      <c r="J5" s="18">
        <f t="shared" si="1"/>
        <v>15992</v>
      </c>
      <c r="K5" s="18">
        <f t="shared" si="1"/>
        <v>4657</v>
      </c>
      <c r="L5" s="18">
        <f t="shared" si="1"/>
        <v>920</v>
      </c>
      <c r="M5" s="18">
        <f t="shared" si="1"/>
        <v>2250</v>
      </c>
      <c r="N5" s="18">
        <f t="shared" si="1"/>
        <v>253</v>
      </c>
      <c r="O5" s="18">
        <f t="shared" si="1"/>
        <v>44971</v>
      </c>
      <c r="P5" s="18">
        <f t="shared" si="1"/>
        <v>105514</v>
      </c>
      <c r="Q5" s="15">
        <f t="shared" si="1"/>
        <v>30669</v>
      </c>
      <c r="R5" s="15">
        <f t="shared" si="1"/>
        <v>63286</v>
      </c>
      <c r="S5" s="15"/>
      <c r="T5" s="15"/>
      <c r="U5" s="40"/>
      <c r="V5" s="41"/>
      <c r="W5" s="41"/>
      <c r="X5" s="41"/>
    </row>
    <row r="6" s="3" customFormat="1" ht="42" customHeight="1" spans="1:24">
      <c r="A6" s="19" t="s">
        <v>33</v>
      </c>
      <c r="B6" s="15">
        <f>SUM(B7,B74,B80,B105,B120,B124)</f>
        <v>117</v>
      </c>
      <c r="C6" s="19"/>
      <c r="D6" s="15"/>
      <c r="E6" s="15"/>
      <c r="F6" s="20">
        <f>J6/J5</f>
        <v>0.702013942658829</v>
      </c>
      <c r="G6" s="20">
        <f>K6/K5</f>
        <v>0.6022468451793</v>
      </c>
      <c r="H6" s="18">
        <f t="shared" si="0"/>
        <v>14750.975529</v>
      </c>
      <c r="I6" s="18">
        <f t="shared" ref="I6:R6" si="2">SUM(I7,I74,I80,I105,I120,I124)</f>
        <v>14600.975529</v>
      </c>
      <c r="J6" s="18">
        <f t="shared" si="2"/>
        <v>11226.606971</v>
      </c>
      <c r="K6" s="18">
        <f t="shared" si="2"/>
        <v>2804.663558</v>
      </c>
      <c r="L6" s="18">
        <f t="shared" si="2"/>
        <v>487.295</v>
      </c>
      <c r="M6" s="18">
        <f t="shared" si="2"/>
        <v>82.41</v>
      </c>
      <c r="N6" s="18">
        <f t="shared" si="2"/>
        <v>150</v>
      </c>
      <c r="O6" s="18">
        <f t="shared" si="2"/>
        <v>23238</v>
      </c>
      <c r="P6" s="18">
        <f t="shared" si="2"/>
        <v>44937</v>
      </c>
      <c r="Q6" s="15">
        <f t="shared" si="2"/>
        <v>16362</v>
      </c>
      <c r="R6" s="15">
        <f t="shared" si="2"/>
        <v>25616</v>
      </c>
      <c r="S6" s="15"/>
      <c r="T6" s="15"/>
      <c r="U6" s="42"/>
      <c r="V6" s="41"/>
      <c r="W6" s="41"/>
      <c r="X6" s="41"/>
    </row>
    <row r="7" s="3" customFormat="1" ht="42" customHeight="1" spans="1:24">
      <c r="A7" s="19" t="s">
        <v>34</v>
      </c>
      <c r="B7" s="15">
        <f>SUM(B8,B18,B23,B33,B37,B40,B63)</f>
        <v>59</v>
      </c>
      <c r="C7" s="19"/>
      <c r="D7" s="15"/>
      <c r="E7" s="15"/>
      <c r="F7" s="15"/>
      <c r="G7" s="15"/>
      <c r="H7" s="18">
        <f t="shared" si="0"/>
        <v>5215.7655</v>
      </c>
      <c r="I7" s="18">
        <f t="shared" ref="I7:R7" si="3">SUM(I8,I18,I23,I33,I37,I40,I63)</f>
        <v>5105.7655</v>
      </c>
      <c r="J7" s="18">
        <f t="shared" si="3"/>
        <v>3738.7655</v>
      </c>
      <c r="K7" s="18">
        <f t="shared" si="3"/>
        <v>882</v>
      </c>
      <c r="L7" s="18">
        <f t="shared" si="3"/>
        <v>485</v>
      </c>
      <c r="M7" s="18">
        <f t="shared" si="3"/>
        <v>0</v>
      </c>
      <c r="N7" s="18">
        <f t="shared" si="3"/>
        <v>110</v>
      </c>
      <c r="O7" s="18">
        <f t="shared" si="3"/>
        <v>4780</v>
      </c>
      <c r="P7" s="18">
        <f t="shared" si="3"/>
        <v>10132</v>
      </c>
      <c r="Q7" s="15">
        <f t="shared" si="3"/>
        <v>2910</v>
      </c>
      <c r="R7" s="15">
        <f t="shared" si="3"/>
        <v>5249</v>
      </c>
      <c r="S7" s="15"/>
      <c r="T7" s="15"/>
      <c r="U7" s="40"/>
      <c r="V7" s="41"/>
      <c r="W7" s="41"/>
      <c r="X7" s="41"/>
    </row>
    <row r="8" s="3" customFormat="1" ht="42" customHeight="1" spans="1:24">
      <c r="A8" s="19" t="s">
        <v>35</v>
      </c>
      <c r="B8" s="15">
        <v>9</v>
      </c>
      <c r="C8" s="19"/>
      <c r="D8" s="15"/>
      <c r="E8" s="15"/>
      <c r="F8" s="15"/>
      <c r="G8" s="15"/>
      <c r="H8" s="18">
        <f t="shared" si="0"/>
        <v>1103</v>
      </c>
      <c r="I8" s="18">
        <f t="shared" ref="I6:I72" si="4">SUM(J8:M8)</f>
        <v>1103</v>
      </c>
      <c r="J8" s="18">
        <f t="shared" ref="J8:R8" si="5">SUM(J9:J17)</f>
        <v>803</v>
      </c>
      <c r="K8" s="18">
        <f t="shared" si="5"/>
        <v>300</v>
      </c>
      <c r="L8" s="18">
        <f t="shared" si="5"/>
        <v>0</v>
      </c>
      <c r="M8" s="18">
        <f t="shared" si="5"/>
        <v>0</v>
      </c>
      <c r="N8" s="18">
        <f t="shared" si="5"/>
        <v>0</v>
      </c>
      <c r="O8" s="18">
        <f t="shared" si="5"/>
        <v>744</v>
      </c>
      <c r="P8" s="18">
        <f t="shared" si="5"/>
        <v>2136</v>
      </c>
      <c r="Q8" s="15">
        <f t="shared" si="5"/>
        <v>339</v>
      </c>
      <c r="R8" s="15">
        <f t="shared" si="5"/>
        <v>945</v>
      </c>
      <c r="S8" s="15"/>
      <c r="T8" s="15"/>
      <c r="U8" s="42"/>
      <c r="V8" s="41"/>
      <c r="W8" s="41"/>
      <c r="X8" s="41"/>
    </row>
    <row r="9" s="4" customFormat="1" ht="85" customHeight="1" spans="1:24">
      <c r="A9" s="21">
        <v>1</v>
      </c>
      <c r="B9" s="22" t="s">
        <v>36</v>
      </c>
      <c r="C9" s="22" t="s">
        <v>37</v>
      </c>
      <c r="D9" s="23" t="s">
        <v>38</v>
      </c>
      <c r="E9" s="23" t="s">
        <v>39</v>
      </c>
      <c r="F9" s="23" t="s">
        <v>40</v>
      </c>
      <c r="G9" s="23" t="s">
        <v>41</v>
      </c>
      <c r="H9" s="23">
        <f t="shared" si="0"/>
        <v>300</v>
      </c>
      <c r="I9" s="23">
        <f t="shared" si="4"/>
        <v>300</v>
      </c>
      <c r="J9" s="23"/>
      <c r="K9" s="23">
        <v>300</v>
      </c>
      <c r="L9" s="23">
        <v>0</v>
      </c>
      <c r="M9" s="23">
        <v>0</v>
      </c>
      <c r="N9" s="23">
        <v>0</v>
      </c>
      <c r="O9" s="23">
        <v>75</v>
      </c>
      <c r="P9" s="23">
        <v>220</v>
      </c>
      <c r="Q9" s="27">
        <v>35</v>
      </c>
      <c r="R9" s="27">
        <v>101</v>
      </c>
      <c r="S9" s="30" t="s">
        <v>42</v>
      </c>
      <c r="T9" s="22" t="s">
        <v>43</v>
      </c>
      <c r="U9" s="21" t="s">
        <v>44</v>
      </c>
      <c r="V9" s="21" t="s">
        <v>45</v>
      </c>
      <c r="W9" s="21"/>
      <c r="X9" s="21" t="s">
        <v>45</v>
      </c>
    </row>
    <row r="10" s="4" customFormat="1" ht="85" customHeight="1" spans="1:24">
      <c r="A10" s="21">
        <v>2</v>
      </c>
      <c r="B10" s="22" t="s">
        <v>46</v>
      </c>
      <c r="C10" s="22" t="s">
        <v>47</v>
      </c>
      <c r="D10" s="23" t="s">
        <v>38</v>
      </c>
      <c r="E10" s="23" t="s">
        <v>39</v>
      </c>
      <c r="F10" s="23" t="s">
        <v>40</v>
      </c>
      <c r="G10" s="23" t="s">
        <v>41</v>
      </c>
      <c r="H10" s="23">
        <f t="shared" si="0"/>
        <v>233</v>
      </c>
      <c r="I10" s="23">
        <f t="shared" si="4"/>
        <v>233</v>
      </c>
      <c r="J10" s="23">
        <v>233</v>
      </c>
      <c r="K10" s="23">
        <v>0</v>
      </c>
      <c r="L10" s="23">
        <v>0</v>
      </c>
      <c r="M10" s="23">
        <v>0</v>
      </c>
      <c r="N10" s="23">
        <v>0</v>
      </c>
      <c r="O10" s="23">
        <v>240</v>
      </c>
      <c r="P10" s="23">
        <v>696</v>
      </c>
      <c r="Q10" s="27">
        <v>115</v>
      </c>
      <c r="R10" s="27">
        <v>340</v>
      </c>
      <c r="S10" s="30" t="s">
        <v>48</v>
      </c>
      <c r="T10" s="22" t="s">
        <v>49</v>
      </c>
      <c r="U10" s="21" t="s">
        <v>44</v>
      </c>
      <c r="V10" s="21" t="s">
        <v>45</v>
      </c>
      <c r="W10" s="21"/>
      <c r="X10" s="21" t="s">
        <v>45</v>
      </c>
    </row>
    <row r="11" s="4" customFormat="1" ht="85" customHeight="1" spans="1:24">
      <c r="A11" s="21">
        <v>3</v>
      </c>
      <c r="B11" s="22" t="s">
        <v>50</v>
      </c>
      <c r="C11" s="22" t="s">
        <v>51</v>
      </c>
      <c r="D11" s="23" t="s">
        <v>38</v>
      </c>
      <c r="E11" s="23" t="s">
        <v>39</v>
      </c>
      <c r="F11" s="23" t="s">
        <v>40</v>
      </c>
      <c r="G11" s="23" t="s">
        <v>41</v>
      </c>
      <c r="H11" s="23">
        <f t="shared" si="0"/>
        <v>109</v>
      </c>
      <c r="I11" s="23">
        <f t="shared" si="4"/>
        <v>109</v>
      </c>
      <c r="J11" s="23">
        <v>109</v>
      </c>
      <c r="K11" s="23">
        <v>0</v>
      </c>
      <c r="L11" s="23">
        <v>0</v>
      </c>
      <c r="M11" s="23">
        <v>0</v>
      </c>
      <c r="N11" s="23">
        <v>0</v>
      </c>
      <c r="O11" s="23">
        <v>190</v>
      </c>
      <c r="P11" s="23">
        <v>560</v>
      </c>
      <c r="Q11" s="27">
        <v>75</v>
      </c>
      <c r="R11" s="27">
        <v>210</v>
      </c>
      <c r="S11" s="30" t="s">
        <v>52</v>
      </c>
      <c r="T11" s="22" t="s">
        <v>49</v>
      </c>
      <c r="U11" s="21" t="s">
        <v>44</v>
      </c>
      <c r="V11" s="21" t="s">
        <v>45</v>
      </c>
      <c r="W11" s="21"/>
      <c r="X11" s="21" t="s">
        <v>45</v>
      </c>
    </row>
    <row r="12" s="4" customFormat="1" ht="85" customHeight="1" spans="1:24">
      <c r="A12" s="21">
        <v>4</v>
      </c>
      <c r="B12" s="22" t="s">
        <v>53</v>
      </c>
      <c r="C12" s="22" t="s">
        <v>54</v>
      </c>
      <c r="D12" s="23" t="s">
        <v>55</v>
      </c>
      <c r="E12" s="23" t="s">
        <v>39</v>
      </c>
      <c r="F12" s="23" t="s">
        <v>55</v>
      </c>
      <c r="G12" s="23" t="s">
        <v>56</v>
      </c>
      <c r="H12" s="23">
        <f t="shared" si="0"/>
        <v>100</v>
      </c>
      <c r="I12" s="23">
        <f t="shared" si="4"/>
        <v>100</v>
      </c>
      <c r="J12" s="23">
        <v>100</v>
      </c>
      <c r="K12" s="23">
        <v>0</v>
      </c>
      <c r="L12" s="23">
        <v>0</v>
      </c>
      <c r="M12" s="23">
        <v>0</v>
      </c>
      <c r="N12" s="23">
        <v>0</v>
      </c>
      <c r="O12" s="23">
        <v>17</v>
      </c>
      <c r="P12" s="23">
        <v>56</v>
      </c>
      <c r="Q12" s="27">
        <v>9</v>
      </c>
      <c r="R12" s="27">
        <v>22</v>
      </c>
      <c r="S12" s="30" t="s">
        <v>57</v>
      </c>
      <c r="T12" s="22" t="s">
        <v>58</v>
      </c>
      <c r="U12" s="21" t="s">
        <v>44</v>
      </c>
      <c r="V12" s="21" t="s">
        <v>45</v>
      </c>
      <c r="W12" s="21"/>
      <c r="X12" s="21" t="s">
        <v>45</v>
      </c>
    </row>
    <row r="13" s="4" customFormat="1" ht="85" customHeight="1" spans="1:24">
      <c r="A13" s="21">
        <v>5</v>
      </c>
      <c r="B13" s="22" t="s">
        <v>59</v>
      </c>
      <c r="C13" s="22" t="s">
        <v>60</v>
      </c>
      <c r="D13" s="23" t="s">
        <v>55</v>
      </c>
      <c r="E13" s="23" t="s">
        <v>39</v>
      </c>
      <c r="F13" s="23" t="s">
        <v>55</v>
      </c>
      <c r="G13" s="23" t="s">
        <v>61</v>
      </c>
      <c r="H13" s="23">
        <f t="shared" si="0"/>
        <v>20</v>
      </c>
      <c r="I13" s="23">
        <f t="shared" si="4"/>
        <v>20</v>
      </c>
      <c r="J13" s="23">
        <v>20</v>
      </c>
      <c r="K13" s="23">
        <v>0</v>
      </c>
      <c r="L13" s="23">
        <v>0</v>
      </c>
      <c r="M13" s="23">
        <v>0</v>
      </c>
      <c r="N13" s="23">
        <v>0</v>
      </c>
      <c r="O13" s="23">
        <v>18</v>
      </c>
      <c r="P13" s="23">
        <v>45</v>
      </c>
      <c r="Q13" s="27">
        <v>6</v>
      </c>
      <c r="R13" s="27">
        <v>17</v>
      </c>
      <c r="S13" s="30" t="s">
        <v>62</v>
      </c>
      <c r="T13" s="22" t="s">
        <v>49</v>
      </c>
      <c r="U13" s="21" t="s">
        <v>44</v>
      </c>
      <c r="V13" s="21" t="s">
        <v>45</v>
      </c>
      <c r="W13" s="21"/>
      <c r="X13" s="21" t="s">
        <v>45</v>
      </c>
    </row>
    <row r="14" s="4" customFormat="1" ht="85" customHeight="1" spans="1:24">
      <c r="A14" s="21">
        <v>6</v>
      </c>
      <c r="B14" s="24" t="s">
        <v>63</v>
      </c>
      <c r="C14" s="24" t="s">
        <v>64</v>
      </c>
      <c r="D14" s="23" t="s">
        <v>38</v>
      </c>
      <c r="E14" s="23" t="s">
        <v>39</v>
      </c>
      <c r="F14" s="25" t="s">
        <v>40</v>
      </c>
      <c r="G14" s="23" t="s">
        <v>41</v>
      </c>
      <c r="H14" s="23">
        <f t="shared" si="0"/>
        <v>26</v>
      </c>
      <c r="I14" s="23">
        <f t="shared" si="4"/>
        <v>26</v>
      </c>
      <c r="J14" s="23">
        <v>26</v>
      </c>
      <c r="K14" s="23">
        <v>0</v>
      </c>
      <c r="L14" s="23">
        <v>0</v>
      </c>
      <c r="M14" s="23">
        <v>0</v>
      </c>
      <c r="N14" s="23">
        <v>0</v>
      </c>
      <c r="O14" s="23">
        <v>45</v>
      </c>
      <c r="P14" s="23">
        <v>112</v>
      </c>
      <c r="Q14" s="23">
        <v>27</v>
      </c>
      <c r="R14" s="23">
        <v>57</v>
      </c>
      <c r="S14" s="30" t="s">
        <v>65</v>
      </c>
      <c r="T14" s="22" t="s">
        <v>66</v>
      </c>
      <c r="U14" s="21" t="s">
        <v>44</v>
      </c>
      <c r="V14" s="21" t="s">
        <v>45</v>
      </c>
      <c r="W14" s="21"/>
      <c r="X14" s="21" t="s">
        <v>45</v>
      </c>
    </row>
    <row r="15" s="4" customFormat="1" ht="85" customHeight="1" spans="1:24">
      <c r="A15" s="21">
        <v>7</v>
      </c>
      <c r="B15" s="22" t="s">
        <v>67</v>
      </c>
      <c r="C15" s="22" t="s">
        <v>68</v>
      </c>
      <c r="D15" s="23" t="s">
        <v>38</v>
      </c>
      <c r="E15" s="23" t="s">
        <v>39</v>
      </c>
      <c r="F15" s="23" t="s">
        <v>40</v>
      </c>
      <c r="G15" s="23" t="s">
        <v>41</v>
      </c>
      <c r="H15" s="23">
        <f t="shared" si="0"/>
        <v>259</v>
      </c>
      <c r="I15" s="23">
        <f t="shared" si="4"/>
        <v>259</v>
      </c>
      <c r="J15" s="23">
        <v>259</v>
      </c>
      <c r="K15" s="23">
        <v>0</v>
      </c>
      <c r="L15" s="23">
        <v>0</v>
      </c>
      <c r="M15" s="23">
        <v>0</v>
      </c>
      <c r="N15" s="23">
        <v>0</v>
      </c>
      <c r="O15" s="23">
        <v>120</v>
      </c>
      <c r="P15" s="23">
        <v>348</v>
      </c>
      <c r="Q15" s="27">
        <v>55</v>
      </c>
      <c r="R15" s="27">
        <v>160</v>
      </c>
      <c r="S15" s="30" t="s">
        <v>69</v>
      </c>
      <c r="T15" s="22" t="s">
        <v>49</v>
      </c>
      <c r="U15" s="21" t="s">
        <v>70</v>
      </c>
      <c r="V15" s="21" t="s">
        <v>45</v>
      </c>
      <c r="W15" s="21"/>
      <c r="X15" s="21" t="s">
        <v>45</v>
      </c>
    </row>
    <row r="16" s="4" customFormat="1" ht="135" customHeight="1" spans="1:24">
      <c r="A16" s="21">
        <v>8</v>
      </c>
      <c r="B16" s="26" t="s">
        <v>71</v>
      </c>
      <c r="C16" s="26" t="s">
        <v>72</v>
      </c>
      <c r="D16" s="27" t="s">
        <v>73</v>
      </c>
      <c r="E16" s="27" t="s">
        <v>39</v>
      </c>
      <c r="F16" s="27" t="s">
        <v>73</v>
      </c>
      <c r="G16" s="27" t="s">
        <v>74</v>
      </c>
      <c r="H16" s="23">
        <f t="shared" si="0"/>
        <v>50</v>
      </c>
      <c r="I16" s="23">
        <f t="shared" si="4"/>
        <v>50</v>
      </c>
      <c r="J16" s="23">
        <v>50</v>
      </c>
      <c r="K16" s="23">
        <v>0</v>
      </c>
      <c r="L16" s="23">
        <v>0</v>
      </c>
      <c r="M16" s="23">
        <v>0</v>
      </c>
      <c r="N16" s="23">
        <v>0</v>
      </c>
      <c r="O16" s="23">
        <v>30</v>
      </c>
      <c r="P16" s="23">
        <v>84</v>
      </c>
      <c r="Q16" s="27">
        <v>10</v>
      </c>
      <c r="R16" s="27">
        <v>28</v>
      </c>
      <c r="S16" s="30" t="s">
        <v>75</v>
      </c>
      <c r="T16" s="30" t="s">
        <v>76</v>
      </c>
      <c r="U16" s="21" t="s">
        <v>77</v>
      </c>
      <c r="V16" s="21" t="s">
        <v>45</v>
      </c>
      <c r="W16" s="21"/>
      <c r="X16" s="21" t="s">
        <v>45</v>
      </c>
    </row>
    <row r="17" s="5" customFormat="1" ht="135" customHeight="1" spans="1:24">
      <c r="A17" s="21">
        <v>9</v>
      </c>
      <c r="B17" s="26" t="s">
        <v>78</v>
      </c>
      <c r="C17" s="26" t="s">
        <v>79</v>
      </c>
      <c r="D17" s="21" t="s">
        <v>80</v>
      </c>
      <c r="E17" s="21" t="s">
        <v>81</v>
      </c>
      <c r="F17" s="21" t="s">
        <v>80</v>
      </c>
      <c r="G17" s="21" t="s">
        <v>82</v>
      </c>
      <c r="H17" s="23">
        <f t="shared" si="0"/>
        <v>6</v>
      </c>
      <c r="I17" s="23">
        <f t="shared" si="4"/>
        <v>6</v>
      </c>
      <c r="J17" s="23">
        <v>6</v>
      </c>
      <c r="K17" s="23">
        <v>0</v>
      </c>
      <c r="L17" s="23">
        <v>0</v>
      </c>
      <c r="M17" s="23">
        <v>0</v>
      </c>
      <c r="N17" s="23">
        <v>0</v>
      </c>
      <c r="O17" s="23">
        <v>9</v>
      </c>
      <c r="P17" s="23">
        <v>15</v>
      </c>
      <c r="Q17" s="23">
        <v>7</v>
      </c>
      <c r="R17" s="23">
        <v>10</v>
      </c>
      <c r="S17" s="26" t="s">
        <v>83</v>
      </c>
      <c r="T17" s="26" t="s">
        <v>84</v>
      </c>
      <c r="U17" s="21" t="s">
        <v>77</v>
      </c>
      <c r="V17" s="21" t="s">
        <v>45</v>
      </c>
      <c r="W17" s="21"/>
      <c r="X17" s="21" t="s">
        <v>45</v>
      </c>
    </row>
    <row r="18" s="3" customFormat="1" ht="85" customHeight="1" spans="1:24">
      <c r="A18" s="19" t="s">
        <v>85</v>
      </c>
      <c r="B18" s="28">
        <v>4</v>
      </c>
      <c r="C18" s="29"/>
      <c r="D18" s="28"/>
      <c r="E18" s="28"/>
      <c r="F18" s="28"/>
      <c r="G18" s="28"/>
      <c r="H18" s="18">
        <f t="shared" si="0"/>
        <v>897.7</v>
      </c>
      <c r="I18" s="18">
        <f t="shared" si="4"/>
        <v>897.7</v>
      </c>
      <c r="J18" s="18">
        <f t="shared" ref="J18:R18" si="6">SUM(J19:J22)</f>
        <v>837.7</v>
      </c>
      <c r="K18" s="18">
        <f t="shared" si="6"/>
        <v>60</v>
      </c>
      <c r="L18" s="18">
        <f t="shared" si="6"/>
        <v>0</v>
      </c>
      <c r="M18" s="18">
        <f t="shared" si="6"/>
        <v>0</v>
      </c>
      <c r="N18" s="18">
        <f t="shared" si="6"/>
        <v>0</v>
      </c>
      <c r="O18" s="18">
        <f t="shared" si="6"/>
        <v>367</v>
      </c>
      <c r="P18" s="18">
        <f t="shared" si="6"/>
        <v>784</v>
      </c>
      <c r="Q18" s="15">
        <f t="shared" si="6"/>
        <v>168</v>
      </c>
      <c r="R18" s="15">
        <f t="shared" si="6"/>
        <v>401</v>
      </c>
      <c r="S18" s="15"/>
      <c r="T18" s="15"/>
      <c r="U18" s="42"/>
      <c r="V18" s="41"/>
      <c r="W18" s="41"/>
      <c r="X18" s="41"/>
    </row>
    <row r="19" s="4" customFormat="1" ht="112" customHeight="1" spans="1:24">
      <c r="A19" s="21">
        <v>1</v>
      </c>
      <c r="B19" s="22" t="s">
        <v>86</v>
      </c>
      <c r="C19" s="22" t="s">
        <v>87</v>
      </c>
      <c r="D19" s="23" t="s">
        <v>39</v>
      </c>
      <c r="E19" s="23" t="s">
        <v>39</v>
      </c>
      <c r="F19" s="25" t="s">
        <v>40</v>
      </c>
      <c r="G19" s="23" t="s">
        <v>41</v>
      </c>
      <c r="H19" s="23">
        <f t="shared" si="0"/>
        <v>646.5</v>
      </c>
      <c r="I19" s="23">
        <v>646.5</v>
      </c>
      <c r="J19" s="23">
        <v>646.5</v>
      </c>
      <c r="K19" s="23">
        <v>0</v>
      </c>
      <c r="L19" s="23">
        <v>0</v>
      </c>
      <c r="M19" s="23">
        <v>0</v>
      </c>
      <c r="N19" s="23">
        <v>0</v>
      </c>
      <c r="O19" s="23">
        <v>158</v>
      </c>
      <c r="P19" s="23">
        <v>368</v>
      </c>
      <c r="Q19" s="43">
        <v>79</v>
      </c>
      <c r="R19" s="43">
        <v>191</v>
      </c>
      <c r="S19" s="26" t="s">
        <v>88</v>
      </c>
      <c r="T19" s="26" t="s">
        <v>89</v>
      </c>
      <c r="U19" s="21" t="s">
        <v>44</v>
      </c>
      <c r="V19" s="21" t="s">
        <v>45</v>
      </c>
      <c r="W19" s="21"/>
      <c r="X19" s="21" t="s">
        <v>45</v>
      </c>
    </row>
    <row r="20" s="4" customFormat="1" ht="104" customHeight="1" spans="1:24">
      <c r="A20" s="21">
        <v>2</v>
      </c>
      <c r="B20" s="22" t="s">
        <v>90</v>
      </c>
      <c r="C20" s="22" t="s">
        <v>91</v>
      </c>
      <c r="D20" s="23" t="s">
        <v>39</v>
      </c>
      <c r="E20" s="23" t="s">
        <v>39</v>
      </c>
      <c r="F20" s="25" t="s">
        <v>40</v>
      </c>
      <c r="G20" s="23" t="s">
        <v>41</v>
      </c>
      <c r="H20" s="23">
        <f t="shared" si="0"/>
        <v>91.2</v>
      </c>
      <c r="I20" s="23">
        <v>91.2</v>
      </c>
      <c r="J20" s="23">
        <v>91.2</v>
      </c>
      <c r="K20" s="23">
        <v>0</v>
      </c>
      <c r="L20" s="23">
        <v>0</v>
      </c>
      <c r="M20" s="23">
        <v>0</v>
      </c>
      <c r="N20" s="23">
        <v>0</v>
      </c>
      <c r="O20" s="23">
        <v>35</v>
      </c>
      <c r="P20" s="23">
        <v>56</v>
      </c>
      <c r="Q20" s="23">
        <v>17</v>
      </c>
      <c r="R20" s="23">
        <v>31</v>
      </c>
      <c r="S20" s="26" t="s">
        <v>92</v>
      </c>
      <c r="T20" s="26" t="s">
        <v>93</v>
      </c>
      <c r="U20" s="21" t="s">
        <v>44</v>
      </c>
      <c r="V20" s="21" t="s">
        <v>45</v>
      </c>
      <c r="W20" s="21"/>
      <c r="X20" s="21" t="s">
        <v>45</v>
      </c>
    </row>
    <row r="21" s="4" customFormat="1" ht="96" customHeight="1" spans="1:24">
      <c r="A21" s="21">
        <v>3</v>
      </c>
      <c r="B21" s="26" t="s">
        <v>94</v>
      </c>
      <c r="C21" s="26" t="s">
        <v>95</v>
      </c>
      <c r="D21" s="21" t="s">
        <v>55</v>
      </c>
      <c r="E21" s="23" t="s">
        <v>39</v>
      </c>
      <c r="F21" s="21" t="s">
        <v>55</v>
      </c>
      <c r="G21" s="21" t="s">
        <v>96</v>
      </c>
      <c r="H21" s="23">
        <f t="shared" si="0"/>
        <v>100</v>
      </c>
      <c r="I21" s="23">
        <f t="shared" si="4"/>
        <v>100</v>
      </c>
      <c r="J21" s="25">
        <v>100</v>
      </c>
      <c r="K21" s="25">
        <v>0</v>
      </c>
      <c r="L21" s="25">
        <v>0</v>
      </c>
      <c r="M21" s="25">
        <v>0</v>
      </c>
      <c r="N21" s="25">
        <v>0</v>
      </c>
      <c r="O21" s="23">
        <v>89</v>
      </c>
      <c r="P21" s="23">
        <v>185</v>
      </c>
      <c r="Q21" s="23">
        <v>47</v>
      </c>
      <c r="R21" s="23">
        <v>128</v>
      </c>
      <c r="S21" s="26" t="s">
        <v>97</v>
      </c>
      <c r="T21" s="26" t="s">
        <v>98</v>
      </c>
      <c r="U21" s="21" t="s">
        <v>77</v>
      </c>
      <c r="V21" s="21" t="s">
        <v>45</v>
      </c>
      <c r="W21" s="21"/>
      <c r="X21" s="21" t="s">
        <v>45</v>
      </c>
    </row>
    <row r="22" s="4" customFormat="1" ht="120" customHeight="1" spans="1:24">
      <c r="A22" s="21">
        <v>4</v>
      </c>
      <c r="B22" s="22" t="s">
        <v>99</v>
      </c>
      <c r="C22" s="22" t="s">
        <v>100</v>
      </c>
      <c r="D22" s="23" t="s">
        <v>39</v>
      </c>
      <c r="E22" s="23" t="s">
        <v>39</v>
      </c>
      <c r="F22" s="25" t="s">
        <v>40</v>
      </c>
      <c r="G22" s="23" t="s">
        <v>41</v>
      </c>
      <c r="H22" s="23">
        <f t="shared" si="0"/>
        <v>60</v>
      </c>
      <c r="I22" s="23">
        <f t="shared" si="4"/>
        <v>60</v>
      </c>
      <c r="J22" s="23"/>
      <c r="K22" s="23">
        <v>60</v>
      </c>
      <c r="L22" s="23">
        <v>0</v>
      </c>
      <c r="M22" s="23">
        <v>0</v>
      </c>
      <c r="N22" s="23">
        <v>0</v>
      </c>
      <c r="O22" s="23">
        <v>85</v>
      </c>
      <c r="P22" s="23">
        <v>175</v>
      </c>
      <c r="Q22" s="23">
        <v>25</v>
      </c>
      <c r="R22" s="23">
        <v>51</v>
      </c>
      <c r="S22" s="26" t="s">
        <v>101</v>
      </c>
      <c r="T22" s="26" t="s">
        <v>102</v>
      </c>
      <c r="U22" s="21" t="s">
        <v>44</v>
      </c>
      <c r="V22" s="21" t="s">
        <v>45</v>
      </c>
      <c r="W22" s="21"/>
      <c r="X22" s="21" t="s">
        <v>45</v>
      </c>
    </row>
    <row r="23" s="3" customFormat="1" ht="42" customHeight="1" spans="1:24">
      <c r="A23" s="19" t="s">
        <v>103</v>
      </c>
      <c r="B23" s="15">
        <v>9</v>
      </c>
      <c r="C23" s="19"/>
      <c r="D23" s="15"/>
      <c r="E23" s="15"/>
      <c r="F23" s="15"/>
      <c r="G23" s="15"/>
      <c r="H23" s="18">
        <f t="shared" si="0"/>
        <v>723.77</v>
      </c>
      <c r="I23" s="18">
        <f t="shared" si="4"/>
        <v>723.77</v>
      </c>
      <c r="J23" s="18">
        <f t="shared" ref="J23:R23" si="7">SUM(J24:J32)</f>
        <v>609.81</v>
      </c>
      <c r="K23" s="18">
        <f t="shared" si="7"/>
        <v>113.96</v>
      </c>
      <c r="L23" s="18">
        <f t="shared" si="7"/>
        <v>0</v>
      </c>
      <c r="M23" s="18">
        <f t="shared" si="7"/>
        <v>0</v>
      </c>
      <c r="N23" s="18">
        <f t="shared" si="7"/>
        <v>0</v>
      </c>
      <c r="O23" s="18">
        <f t="shared" si="7"/>
        <v>646</v>
      </c>
      <c r="P23" s="18">
        <f t="shared" si="7"/>
        <v>1593</v>
      </c>
      <c r="Q23" s="15">
        <f t="shared" si="7"/>
        <v>322</v>
      </c>
      <c r="R23" s="15">
        <f t="shared" si="7"/>
        <v>773</v>
      </c>
      <c r="S23" s="15"/>
      <c r="T23" s="15"/>
      <c r="U23" s="40"/>
      <c r="V23" s="41"/>
      <c r="W23" s="41"/>
      <c r="X23" s="41"/>
    </row>
    <row r="24" s="4" customFormat="1" ht="102" customHeight="1" spans="1:24">
      <c r="A24" s="21">
        <v>1</v>
      </c>
      <c r="B24" s="26" t="s">
        <v>104</v>
      </c>
      <c r="C24" s="30" t="s">
        <v>105</v>
      </c>
      <c r="D24" s="21" t="s">
        <v>106</v>
      </c>
      <c r="E24" s="21" t="s">
        <v>39</v>
      </c>
      <c r="F24" s="21" t="s">
        <v>106</v>
      </c>
      <c r="G24" s="21" t="s">
        <v>107</v>
      </c>
      <c r="H24" s="23">
        <f t="shared" si="0"/>
        <v>60</v>
      </c>
      <c r="I24" s="23">
        <f t="shared" si="4"/>
        <v>60</v>
      </c>
      <c r="J24" s="23">
        <v>60</v>
      </c>
      <c r="K24" s="23">
        <v>0</v>
      </c>
      <c r="L24" s="23">
        <v>0</v>
      </c>
      <c r="M24" s="23">
        <v>0</v>
      </c>
      <c r="N24" s="23">
        <v>0</v>
      </c>
      <c r="O24" s="23">
        <v>30</v>
      </c>
      <c r="P24" s="23">
        <v>80</v>
      </c>
      <c r="Q24" s="23">
        <v>10</v>
      </c>
      <c r="R24" s="23">
        <v>26</v>
      </c>
      <c r="S24" s="30" t="s">
        <v>108</v>
      </c>
      <c r="T24" s="26" t="s">
        <v>109</v>
      </c>
      <c r="U24" s="21" t="s">
        <v>77</v>
      </c>
      <c r="V24" s="21" t="s">
        <v>45</v>
      </c>
      <c r="W24" s="21"/>
      <c r="X24" s="21" t="s">
        <v>45</v>
      </c>
    </row>
    <row r="25" s="4" customFormat="1" ht="159" customHeight="1" spans="1:24">
      <c r="A25" s="21">
        <v>2</v>
      </c>
      <c r="B25" s="26" t="s">
        <v>110</v>
      </c>
      <c r="C25" s="26" t="s">
        <v>111</v>
      </c>
      <c r="D25" s="21" t="s">
        <v>112</v>
      </c>
      <c r="E25" s="21" t="s">
        <v>39</v>
      </c>
      <c r="F25" s="21" t="s">
        <v>112</v>
      </c>
      <c r="G25" s="21" t="s">
        <v>113</v>
      </c>
      <c r="H25" s="23">
        <f t="shared" si="0"/>
        <v>50</v>
      </c>
      <c r="I25" s="23">
        <f t="shared" si="4"/>
        <v>50</v>
      </c>
      <c r="J25" s="23">
        <v>50</v>
      </c>
      <c r="K25" s="23">
        <v>0</v>
      </c>
      <c r="L25" s="23">
        <v>0</v>
      </c>
      <c r="M25" s="23">
        <v>0</v>
      </c>
      <c r="N25" s="23">
        <v>0</v>
      </c>
      <c r="O25" s="23">
        <v>40</v>
      </c>
      <c r="P25" s="23">
        <v>112</v>
      </c>
      <c r="Q25" s="23">
        <v>15</v>
      </c>
      <c r="R25" s="23">
        <v>42</v>
      </c>
      <c r="S25" s="26" t="s">
        <v>114</v>
      </c>
      <c r="T25" s="26" t="s">
        <v>115</v>
      </c>
      <c r="U25" s="21" t="s">
        <v>77</v>
      </c>
      <c r="V25" s="21" t="s">
        <v>45</v>
      </c>
      <c r="W25" s="21"/>
      <c r="X25" s="21" t="s">
        <v>45</v>
      </c>
    </row>
    <row r="26" s="4" customFormat="1" ht="100" customHeight="1" spans="1:24">
      <c r="A26" s="21">
        <v>3</v>
      </c>
      <c r="B26" s="26" t="s">
        <v>116</v>
      </c>
      <c r="C26" s="22" t="s">
        <v>117</v>
      </c>
      <c r="D26" s="23" t="s">
        <v>39</v>
      </c>
      <c r="E26" s="23" t="s">
        <v>39</v>
      </c>
      <c r="F26" s="23" t="s">
        <v>40</v>
      </c>
      <c r="G26" s="23" t="s">
        <v>118</v>
      </c>
      <c r="H26" s="23">
        <f t="shared" si="0"/>
        <v>75.96</v>
      </c>
      <c r="I26" s="23">
        <v>75.96</v>
      </c>
      <c r="J26" s="23">
        <v>0</v>
      </c>
      <c r="K26" s="23">
        <v>75.96</v>
      </c>
      <c r="L26" s="23">
        <v>0</v>
      </c>
      <c r="M26" s="23">
        <v>0</v>
      </c>
      <c r="N26" s="23">
        <v>0</v>
      </c>
      <c r="O26" s="23">
        <v>76</v>
      </c>
      <c r="P26" s="23">
        <v>201</v>
      </c>
      <c r="Q26" s="23">
        <v>35</v>
      </c>
      <c r="R26" s="23">
        <v>75</v>
      </c>
      <c r="S26" s="22" t="s">
        <v>119</v>
      </c>
      <c r="T26" s="22" t="s">
        <v>120</v>
      </c>
      <c r="U26" s="21" t="s">
        <v>44</v>
      </c>
      <c r="V26" s="21" t="s">
        <v>45</v>
      </c>
      <c r="W26" s="21"/>
      <c r="X26" s="21" t="s">
        <v>45</v>
      </c>
    </row>
    <row r="27" s="4" customFormat="1" ht="67" customHeight="1" spans="1:24">
      <c r="A27" s="21">
        <v>4</v>
      </c>
      <c r="B27" s="26" t="s">
        <v>121</v>
      </c>
      <c r="C27" s="22" t="s">
        <v>122</v>
      </c>
      <c r="D27" s="23" t="s">
        <v>39</v>
      </c>
      <c r="E27" s="23" t="s">
        <v>39</v>
      </c>
      <c r="F27" s="23" t="s">
        <v>40</v>
      </c>
      <c r="G27" s="23" t="s">
        <v>118</v>
      </c>
      <c r="H27" s="23">
        <f t="shared" si="0"/>
        <v>17.23</v>
      </c>
      <c r="I27" s="23">
        <v>17.23</v>
      </c>
      <c r="J27" s="23">
        <v>17.23</v>
      </c>
      <c r="K27" s="23">
        <v>0</v>
      </c>
      <c r="L27" s="23">
        <v>0</v>
      </c>
      <c r="M27" s="23">
        <v>0</v>
      </c>
      <c r="N27" s="23">
        <v>0</v>
      </c>
      <c r="O27" s="23">
        <v>156</v>
      </c>
      <c r="P27" s="23">
        <v>342</v>
      </c>
      <c r="Q27" s="27">
        <v>76</v>
      </c>
      <c r="R27" s="27">
        <v>185</v>
      </c>
      <c r="S27" s="22" t="s">
        <v>123</v>
      </c>
      <c r="T27" s="22" t="s">
        <v>120</v>
      </c>
      <c r="U27" s="21" t="s">
        <v>44</v>
      </c>
      <c r="V27" s="21" t="s">
        <v>45</v>
      </c>
      <c r="W27" s="21"/>
      <c r="X27" s="21" t="s">
        <v>45</v>
      </c>
    </row>
    <row r="28" s="4" customFormat="1" ht="108" customHeight="1" spans="1:24">
      <c r="A28" s="21">
        <v>5</v>
      </c>
      <c r="B28" s="26" t="s">
        <v>124</v>
      </c>
      <c r="C28" s="22" t="s">
        <v>125</v>
      </c>
      <c r="D28" s="23" t="s">
        <v>39</v>
      </c>
      <c r="E28" s="23" t="s">
        <v>39</v>
      </c>
      <c r="F28" s="23" t="s">
        <v>40</v>
      </c>
      <c r="G28" s="23" t="s">
        <v>118</v>
      </c>
      <c r="H28" s="23">
        <f t="shared" si="0"/>
        <v>38</v>
      </c>
      <c r="I28" s="23">
        <v>38</v>
      </c>
      <c r="J28" s="23">
        <v>0</v>
      </c>
      <c r="K28" s="23">
        <v>38</v>
      </c>
      <c r="L28" s="23">
        <v>0</v>
      </c>
      <c r="M28" s="23">
        <v>0</v>
      </c>
      <c r="N28" s="23">
        <v>0</v>
      </c>
      <c r="O28" s="23">
        <v>45</v>
      </c>
      <c r="P28" s="23">
        <v>125</v>
      </c>
      <c r="Q28" s="27">
        <v>25</v>
      </c>
      <c r="R28" s="27">
        <v>73</v>
      </c>
      <c r="S28" s="26" t="s">
        <v>126</v>
      </c>
      <c r="T28" s="26" t="s">
        <v>127</v>
      </c>
      <c r="U28" s="21" t="s">
        <v>44</v>
      </c>
      <c r="V28" s="21" t="s">
        <v>45</v>
      </c>
      <c r="W28" s="21"/>
      <c r="X28" s="21" t="s">
        <v>45</v>
      </c>
    </row>
    <row r="29" s="4" customFormat="1" ht="101" customHeight="1" spans="1:24">
      <c r="A29" s="21">
        <v>6</v>
      </c>
      <c r="B29" s="26" t="s">
        <v>128</v>
      </c>
      <c r="C29" s="22" t="s">
        <v>129</v>
      </c>
      <c r="D29" s="23" t="s">
        <v>39</v>
      </c>
      <c r="E29" s="23" t="s">
        <v>39</v>
      </c>
      <c r="F29" s="23" t="s">
        <v>40</v>
      </c>
      <c r="G29" s="23" t="s">
        <v>118</v>
      </c>
      <c r="H29" s="23">
        <f t="shared" si="0"/>
        <v>118.56</v>
      </c>
      <c r="I29" s="23">
        <v>118.56</v>
      </c>
      <c r="J29" s="23">
        <v>118.56</v>
      </c>
      <c r="K29" s="23">
        <v>0</v>
      </c>
      <c r="L29" s="23">
        <v>0</v>
      </c>
      <c r="M29" s="23">
        <v>0</v>
      </c>
      <c r="N29" s="23">
        <v>0</v>
      </c>
      <c r="O29" s="23">
        <v>68</v>
      </c>
      <c r="P29" s="23">
        <v>198</v>
      </c>
      <c r="Q29" s="23">
        <v>35</v>
      </c>
      <c r="R29" s="23">
        <v>78</v>
      </c>
      <c r="S29" s="26" t="s">
        <v>130</v>
      </c>
      <c r="T29" s="26" t="s">
        <v>131</v>
      </c>
      <c r="U29" s="21" t="s">
        <v>44</v>
      </c>
      <c r="V29" s="21" t="s">
        <v>45</v>
      </c>
      <c r="W29" s="21"/>
      <c r="X29" s="21" t="s">
        <v>45</v>
      </c>
    </row>
    <row r="30" s="4" customFormat="1" ht="92" customHeight="1" spans="1:24">
      <c r="A30" s="21">
        <v>7</v>
      </c>
      <c r="B30" s="26" t="s">
        <v>132</v>
      </c>
      <c r="C30" s="22" t="s">
        <v>133</v>
      </c>
      <c r="D30" s="23" t="s">
        <v>39</v>
      </c>
      <c r="E30" s="23" t="s">
        <v>39</v>
      </c>
      <c r="F30" s="23" t="s">
        <v>40</v>
      </c>
      <c r="G30" s="23" t="s">
        <v>118</v>
      </c>
      <c r="H30" s="23">
        <f t="shared" si="0"/>
        <v>313.02</v>
      </c>
      <c r="I30" s="23">
        <v>313.02</v>
      </c>
      <c r="J30" s="23">
        <v>313.02</v>
      </c>
      <c r="K30" s="23">
        <v>0</v>
      </c>
      <c r="L30" s="23">
        <v>0</v>
      </c>
      <c r="M30" s="23">
        <v>0</v>
      </c>
      <c r="N30" s="23">
        <v>0</v>
      </c>
      <c r="O30" s="23">
        <v>154</v>
      </c>
      <c r="P30" s="23">
        <v>325</v>
      </c>
      <c r="Q30" s="27">
        <v>72</v>
      </c>
      <c r="R30" s="27">
        <v>148</v>
      </c>
      <c r="S30" s="26" t="s">
        <v>134</v>
      </c>
      <c r="T30" s="26" t="s">
        <v>135</v>
      </c>
      <c r="U30" s="21" t="s">
        <v>44</v>
      </c>
      <c r="V30" s="21" t="s">
        <v>45</v>
      </c>
      <c r="W30" s="21"/>
      <c r="X30" s="21" t="s">
        <v>45</v>
      </c>
    </row>
    <row r="31" s="4" customFormat="1" ht="118" customHeight="1" spans="1:24">
      <c r="A31" s="21">
        <v>8</v>
      </c>
      <c r="B31" s="26" t="s">
        <v>136</v>
      </c>
      <c r="C31" s="22" t="s">
        <v>137</v>
      </c>
      <c r="D31" s="23" t="s">
        <v>138</v>
      </c>
      <c r="E31" s="23" t="s">
        <v>39</v>
      </c>
      <c r="F31" s="23" t="s">
        <v>138</v>
      </c>
      <c r="G31" s="23" t="s">
        <v>139</v>
      </c>
      <c r="H31" s="23">
        <f t="shared" si="0"/>
        <v>26</v>
      </c>
      <c r="I31" s="23">
        <f t="shared" si="4"/>
        <v>26</v>
      </c>
      <c r="J31" s="23">
        <v>26</v>
      </c>
      <c r="K31" s="23">
        <v>0</v>
      </c>
      <c r="L31" s="23">
        <v>0</v>
      </c>
      <c r="M31" s="23">
        <v>0</v>
      </c>
      <c r="N31" s="23">
        <v>0</v>
      </c>
      <c r="O31" s="23">
        <v>45</v>
      </c>
      <c r="P31" s="23">
        <v>142</v>
      </c>
      <c r="Q31" s="23">
        <v>30</v>
      </c>
      <c r="R31" s="23">
        <v>92</v>
      </c>
      <c r="S31" s="22" t="s">
        <v>140</v>
      </c>
      <c r="T31" s="22" t="s">
        <v>120</v>
      </c>
      <c r="U31" s="21" t="s">
        <v>44</v>
      </c>
      <c r="V31" s="21" t="s">
        <v>45</v>
      </c>
      <c r="W31" s="21"/>
      <c r="X31" s="21" t="s">
        <v>45</v>
      </c>
    </row>
    <row r="32" s="4" customFormat="1" ht="105" customHeight="1" spans="1:24">
      <c r="A32" s="21">
        <v>9</v>
      </c>
      <c r="B32" s="22" t="s">
        <v>141</v>
      </c>
      <c r="C32" s="22" t="s">
        <v>142</v>
      </c>
      <c r="D32" s="23" t="s">
        <v>143</v>
      </c>
      <c r="E32" s="23" t="s">
        <v>39</v>
      </c>
      <c r="F32" s="23" t="s">
        <v>143</v>
      </c>
      <c r="G32" s="23" t="s">
        <v>144</v>
      </c>
      <c r="H32" s="23">
        <f t="shared" si="0"/>
        <v>25</v>
      </c>
      <c r="I32" s="23">
        <f t="shared" si="4"/>
        <v>25</v>
      </c>
      <c r="J32" s="23">
        <v>25</v>
      </c>
      <c r="K32" s="23">
        <v>0</v>
      </c>
      <c r="L32" s="23">
        <v>0</v>
      </c>
      <c r="M32" s="23">
        <v>0</v>
      </c>
      <c r="N32" s="23">
        <v>0</v>
      </c>
      <c r="O32" s="23">
        <v>32</v>
      </c>
      <c r="P32" s="23">
        <v>68</v>
      </c>
      <c r="Q32" s="23">
        <v>24</v>
      </c>
      <c r="R32" s="23">
        <v>54</v>
      </c>
      <c r="S32" s="22" t="s">
        <v>145</v>
      </c>
      <c r="T32" s="22" t="s">
        <v>120</v>
      </c>
      <c r="U32" s="21" t="s">
        <v>44</v>
      </c>
      <c r="V32" s="21" t="s">
        <v>45</v>
      </c>
      <c r="W32" s="21"/>
      <c r="X32" s="21" t="s">
        <v>45</v>
      </c>
    </row>
    <row r="33" s="3" customFormat="1" ht="42" customHeight="1" spans="1:24">
      <c r="A33" s="31" t="s">
        <v>146</v>
      </c>
      <c r="B33" s="15">
        <v>3</v>
      </c>
      <c r="C33" s="19"/>
      <c r="D33" s="15"/>
      <c r="E33" s="15"/>
      <c r="F33" s="15"/>
      <c r="G33" s="15"/>
      <c r="H33" s="18">
        <f t="shared" si="0"/>
        <v>660</v>
      </c>
      <c r="I33" s="18">
        <f t="shared" si="4"/>
        <v>550</v>
      </c>
      <c r="J33" s="18">
        <f t="shared" ref="J33:R33" si="8">SUM(J34:J36)</f>
        <v>500</v>
      </c>
      <c r="K33" s="18">
        <f t="shared" si="8"/>
        <v>50</v>
      </c>
      <c r="L33" s="18">
        <f t="shared" si="8"/>
        <v>0</v>
      </c>
      <c r="M33" s="18">
        <f t="shared" si="8"/>
        <v>0</v>
      </c>
      <c r="N33" s="18">
        <f t="shared" si="8"/>
        <v>110</v>
      </c>
      <c r="O33" s="18">
        <f t="shared" si="8"/>
        <v>310</v>
      </c>
      <c r="P33" s="18">
        <f t="shared" si="8"/>
        <v>839</v>
      </c>
      <c r="Q33" s="15">
        <f t="shared" si="8"/>
        <v>112</v>
      </c>
      <c r="R33" s="15">
        <f t="shared" si="8"/>
        <v>307</v>
      </c>
      <c r="S33" s="15"/>
      <c r="T33" s="15"/>
      <c r="U33" s="40"/>
      <c r="V33" s="41"/>
      <c r="W33" s="41"/>
      <c r="X33" s="41"/>
    </row>
    <row r="34" s="4" customFormat="1" ht="163" customHeight="1" spans="1:24">
      <c r="A34" s="21">
        <v>1</v>
      </c>
      <c r="B34" s="22" t="s">
        <v>147</v>
      </c>
      <c r="C34" s="22" t="s">
        <v>148</v>
      </c>
      <c r="D34" s="23" t="s">
        <v>39</v>
      </c>
      <c r="E34" s="23" t="s">
        <v>39</v>
      </c>
      <c r="F34" s="23" t="s">
        <v>40</v>
      </c>
      <c r="G34" s="23" t="s">
        <v>118</v>
      </c>
      <c r="H34" s="23">
        <f t="shared" si="0"/>
        <v>200</v>
      </c>
      <c r="I34" s="23">
        <f t="shared" si="4"/>
        <v>200</v>
      </c>
      <c r="J34" s="23">
        <v>200</v>
      </c>
      <c r="K34" s="23">
        <v>0</v>
      </c>
      <c r="L34" s="23">
        <v>0</v>
      </c>
      <c r="M34" s="23">
        <v>0</v>
      </c>
      <c r="N34" s="23">
        <v>0</v>
      </c>
      <c r="O34" s="23">
        <v>100</v>
      </c>
      <c r="P34" s="23">
        <v>275</v>
      </c>
      <c r="Q34" s="43">
        <v>42</v>
      </c>
      <c r="R34" s="43">
        <v>101</v>
      </c>
      <c r="S34" s="22" t="s">
        <v>149</v>
      </c>
      <c r="T34" s="22" t="s">
        <v>150</v>
      </c>
      <c r="U34" s="21" t="s">
        <v>44</v>
      </c>
      <c r="V34" s="21" t="s">
        <v>45</v>
      </c>
      <c r="W34" s="21"/>
      <c r="X34" s="21" t="s">
        <v>45</v>
      </c>
    </row>
    <row r="35" s="4" customFormat="1" ht="100" customHeight="1" spans="1:24">
      <c r="A35" s="21">
        <v>2</v>
      </c>
      <c r="B35" s="22" t="s">
        <v>151</v>
      </c>
      <c r="C35" s="26" t="s">
        <v>152</v>
      </c>
      <c r="D35" s="23" t="s">
        <v>39</v>
      </c>
      <c r="E35" s="23" t="s">
        <v>39</v>
      </c>
      <c r="F35" s="23" t="s">
        <v>55</v>
      </c>
      <c r="G35" s="23" t="s">
        <v>153</v>
      </c>
      <c r="H35" s="23">
        <f t="shared" si="0"/>
        <v>300</v>
      </c>
      <c r="I35" s="23">
        <f t="shared" si="4"/>
        <v>300</v>
      </c>
      <c r="J35" s="23">
        <v>300</v>
      </c>
      <c r="K35" s="23">
        <v>0</v>
      </c>
      <c r="L35" s="23">
        <v>0</v>
      </c>
      <c r="M35" s="23">
        <v>0</v>
      </c>
      <c r="N35" s="23">
        <v>0</v>
      </c>
      <c r="O35" s="23">
        <v>150</v>
      </c>
      <c r="P35" s="23">
        <v>412</v>
      </c>
      <c r="Q35" s="21">
        <v>50</v>
      </c>
      <c r="R35" s="21">
        <v>138</v>
      </c>
      <c r="S35" s="22" t="s">
        <v>154</v>
      </c>
      <c r="T35" s="22" t="s">
        <v>155</v>
      </c>
      <c r="U35" s="21" t="s">
        <v>44</v>
      </c>
      <c r="V35" s="21" t="s">
        <v>45</v>
      </c>
      <c r="W35" s="21"/>
      <c r="X35" s="21" t="s">
        <v>45</v>
      </c>
    </row>
    <row r="36" s="4" customFormat="1" ht="98" customHeight="1" spans="1:24">
      <c r="A36" s="21">
        <v>3</v>
      </c>
      <c r="B36" s="26" t="s">
        <v>156</v>
      </c>
      <c r="C36" s="26" t="s">
        <v>157</v>
      </c>
      <c r="D36" s="21" t="s">
        <v>158</v>
      </c>
      <c r="E36" s="21" t="s">
        <v>39</v>
      </c>
      <c r="F36" s="21" t="s">
        <v>158</v>
      </c>
      <c r="G36" s="21" t="s">
        <v>159</v>
      </c>
      <c r="H36" s="23">
        <f t="shared" si="0"/>
        <v>160</v>
      </c>
      <c r="I36" s="23">
        <f t="shared" si="4"/>
        <v>50</v>
      </c>
      <c r="J36" s="23"/>
      <c r="K36" s="23">
        <v>50</v>
      </c>
      <c r="L36" s="23">
        <v>0</v>
      </c>
      <c r="M36" s="23">
        <v>0</v>
      </c>
      <c r="N36" s="23">
        <v>110</v>
      </c>
      <c r="O36" s="23">
        <v>60</v>
      </c>
      <c r="P36" s="23">
        <v>152</v>
      </c>
      <c r="Q36" s="23">
        <v>20</v>
      </c>
      <c r="R36" s="23">
        <v>68</v>
      </c>
      <c r="S36" s="30" t="s">
        <v>160</v>
      </c>
      <c r="T36" s="26" t="s">
        <v>161</v>
      </c>
      <c r="U36" s="21" t="s">
        <v>77</v>
      </c>
      <c r="V36" s="21" t="s">
        <v>45</v>
      </c>
      <c r="W36" s="21"/>
      <c r="X36" s="21" t="s">
        <v>45</v>
      </c>
    </row>
    <row r="37" s="3" customFormat="1" ht="42" customHeight="1" spans="1:24">
      <c r="A37" s="19" t="s">
        <v>162</v>
      </c>
      <c r="B37" s="15">
        <v>2</v>
      </c>
      <c r="C37" s="19"/>
      <c r="D37" s="15"/>
      <c r="E37" s="15"/>
      <c r="F37" s="15"/>
      <c r="G37" s="15"/>
      <c r="H37" s="18">
        <f t="shared" si="0"/>
        <v>210</v>
      </c>
      <c r="I37" s="18">
        <f t="shared" si="4"/>
        <v>210</v>
      </c>
      <c r="J37" s="18">
        <f t="shared" ref="J37:R37" si="9">SUM(J38:J39)</f>
        <v>210</v>
      </c>
      <c r="K37" s="18">
        <f t="shared" si="9"/>
        <v>0</v>
      </c>
      <c r="L37" s="18">
        <f t="shared" si="9"/>
        <v>0</v>
      </c>
      <c r="M37" s="18">
        <f t="shared" si="9"/>
        <v>0</v>
      </c>
      <c r="N37" s="18">
        <f t="shared" si="9"/>
        <v>0</v>
      </c>
      <c r="O37" s="18">
        <f t="shared" si="9"/>
        <v>125</v>
      </c>
      <c r="P37" s="18">
        <f t="shared" si="9"/>
        <v>333</v>
      </c>
      <c r="Q37" s="15">
        <f t="shared" si="9"/>
        <v>54</v>
      </c>
      <c r="R37" s="15">
        <f t="shared" si="9"/>
        <v>134</v>
      </c>
      <c r="S37" s="15"/>
      <c r="T37" s="15"/>
      <c r="U37" s="40"/>
      <c r="V37" s="41"/>
      <c r="W37" s="41"/>
      <c r="X37" s="41"/>
    </row>
    <row r="38" s="4" customFormat="1" ht="161" customHeight="1" spans="1:24">
      <c r="A38" s="21">
        <v>1</v>
      </c>
      <c r="B38" s="22" t="s">
        <v>163</v>
      </c>
      <c r="C38" s="22" t="s">
        <v>164</v>
      </c>
      <c r="D38" s="23" t="s">
        <v>39</v>
      </c>
      <c r="E38" s="23" t="s">
        <v>39</v>
      </c>
      <c r="F38" s="23" t="s">
        <v>40</v>
      </c>
      <c r="G38" s="23" t="s">
        <v>118</v>
      </c>
      <c r="H38" s="23">
        <f t="shared" si="0"/>
        <v>200</v>
      </c>
      <c r="I38" s="23">
        <f t="shared" si="4"/>
        <v>200</v>
      </c>
      <c r="J38" s="23">
        <v>200</v>
      </c>
      <c r="K38" s="23">
        <v>0</v>
      </c>
      <c r="L38" s="23">
        <v>0</v>
      </c>
      <c r="M38" s="23">
        <v>0</v>
      </c>
      <c r="N38" s="23">
        <v>0</v>
      </c>
      <c r="O38" s="23">
        <v>115</v>
      </c>
      <c r="P38" s="23">
        <v>308</v>
      </c>
      <c r="Q38" s="27">
        <v>51</v>
      </c>
      <c r="R38" s="27">
        <v>126</v>
      </c>
      <c r="S38" s="22" t="s">
        <v>165</v>
      </c>
      <c r="T38" s="22" t="s">
        <v>166</v>
      </c>
      <c r="U38" s="21" t="s">
        <v>44</v>
      </c>
      <c r="V38" s="21" t="s">
        <v>45</v>
      </c>
      <c r="W38" s="21"/>
      <c r="X38" s="21" t="s">
        <v>45</v>
      </c>
    </row>
    <row r="39" s="4" customFormat="1" ht="88" customHeight="1" spans="1:24">
      <c r="A39" s="21">
        <v>2</v>
      </c>
      <c r="B39" s="22" t="s">
        <v>167</v>
      </c>
      <c r="C39" s="22" t="s">
        <v>168</v>
      </c>
      <c r="D39" s="23" t="s">
        <v>169</v>
      </c>
      <c r="E39" s="23" t="s">
        <v>39</v>
      </c>
      <c r="F39" s="23" t="s">
        <v>169</v>
      </c>
      <c r="G39" s="23" t="s">
        <v>170</v>
      </c>
      <c r="H39" s="23">
        <f t="shared" si="0"/>
        <v>10</v>
      </c>
      <c r="I39" s="23">
        <f t="shared" si="4"/>
        <v>10</v>
      </c>
      <c r="J39" s="23">
        <v>10</v>
      </c>
      <c r="K39" s="23">
        <v>0</v>
      </c>
      <c r="L39" s="23">
        <v>0</v>
      </c>
      <c r="M39" s="23">
        <v>0</v>
      </c>
      <c r="N39" s="23">
        <v>0</v>
      </c>
      <c r="O39" s="23">
        <v>10</v>
      </c>
      <c r="P39" s="23">
        <v>25</v>
      </c>
      <c r="Q39" s="23">
        <v>3</v>
      </c>
      <c r="R39" s="23">
        <v>8</v>
      </c>
      <c r="S39" s="30" t="s">
        <v>171</v>
      </c>
      <c r="T39" s="26" t="s">
        <v>172</v>
      </c>
      <c r="U39" s="21" t="s">
        <v>77</v>
      </c>
      <c r="V39" s="21" t="s">
        <v>45</v>
      </c>
      <c r="W39" s="21"/>
      <c r="X39" s="21" t="s">
        <v>45</v>
      </c>
    </row>
    <row r="40" s="3" customFormat="1" ht="52" customHeight="1" spans="1:24">
      <c r="A40" s="31" t="s">
        <v>173</v>
      </c>
      <c r="B40" s="18">
        <v>22</v>
      </c>
      <c r="C40" s="19"/>
      <c r="D40" s="15"/>
      <c r="E40" s="15"/>
      <c r="F40" s="15"/>
      <c r="G40" s="15"/>
      <c r="H40" s="18">
        <f t="shared" si="0"/>
        <v>845.2955</v>
      </c>
      <c r="I40" s="18">
        <f t="shared" si="4"/>
        <v>845.2955</v>
      </c>
      <c r="J40" s="18">
        <f t="shared" ref="J40:R40" si="10">SUM(J41:J62)</f>
        <v>278.2955</v>
      </c>
      <c r="K40" s="18">
        <f t="shared" si="10"/>
        <v>82</v>
      </c>
      <c r="L40" s="18">
        <f t="shared" si="10"/>
        <v>485</v>
      </c>
      <c r="M40" s="18">
        <f t="shared" si="10"/>
        <v>0</v>
      </c>
      <c r="N40" s="18">
        <f t="shared" si="10"/>
        <v>0</v>
      </c>
      <c r="O40" s="18">
        <f t="shared" si="10"/>
        <v>733</v>
      </c>
      <c r="P40" s="18">
        <f t="shared" si="10"/>
        <v>1590</v>
      </c>
      <c r="Q40" s="15">
        <f t="shared" si="10"/>
        <v>346</v>
      </c>
      <c r="R40" s="15">
        <f t="shared" si="10"/>
        <v>532</v>
      </c>
      <c r="S40" s="15"/>
      <c r="T40" s="15"/>
      <c r="U40" s="40"/>
      <c r="V40" s="41"/>
      <c r="W40" s="41"/>
      <c r="X40" s="41"/>
    </row>
    <row r="41" s="4" customFormat="1" ht="71" customHeight="1" spans="1:24">
      <c r="A41" s="21">
        <v>1</v>
      </c>
      <c r="B41" s="22" t="s">
        <v>174</v>
      </c>
      <c r="C41" s="22" t="s">
        <v>175</v>
      </c>
      <c r="D41" s="23" t="s">
        <v>39</v>
      </c>
      <c r="E41" s="23" t="s">
        <v>39</v>
      </c>
      <c r="F41" s="23" t="s">
        <v>40</v>
      </c>
      <c r="G41" s="23" t="s">
        <v>41</v>
      </c>
      <c r="H41" s="23">
        <f t="shared" si="0"/>
        <v>35</v>
      </c>
      <c r="I41" s="23">
        <v>35</v>
      </c>
      <c r="J41" s="23">
        <v>3</v>
      </c>
      <c r="K41" s="23">
        <v>32</v>
      </c>
      <c r="L41" s="23">
        <v>0</v>
      </c>
      <c r="M41" s="23">
        <v>0</v>
      </c>
      <c r="N41" s="23">
        <v>0</v>
      </c>
      <c r="O41" s="23">
        <v>35</v>
      </c>
      <c r="P41" s="23">
        <v>78</v>
      </c>
      <c r="Q41" s="23">
        <v>14</v>
      </c>
      <c r="R41" s="23">
        <v>29</v>
      </c>
      <c r="S41" s="22" t="s">
        <v>176</v>
      </c>
      <c r="T41" s="22" t="s">
        <v>177</v>
      </c>
      <c r="U41" s="21" t="s">
        <v>44</v>
      </c>
      <c r="V41" s="21" t="s">
        <v>45</v>
      </c>
      <c r="W41" s="21"/>
      <c r="X41" s="21" t="s">
        <v>45</v>
      </c>
    </row>
    <row r="42" s="4" customFormat="1" ht="71" customHeight="1" spans="1:24">
      <c r="A42" s="21">
        <v>2</v>
      </c>
      <c r="B42" s="22" t="s">
        <v>178</v>
      </c>
      <c r="C42" s="22" t="s">
        <v>179</v>
      </c>
      <c r="D42" s="23" t="s">
        <v>39</v>
      </c>
      <c r="E42" s="23" t="s">
        <v>39</v>
      </c>
      <c r="F42" s="23" t="s">
        <v>40</v>
      </c>
      <c r="G42" s="23" t="s">
        <v>41</v>
      </c>
      <c r="H42" s="23">
        <f t="shared" si="0"/>
        <v>50</v>
      </c>
      <c r="I42" s="23">
        <v>50</v>
      </c>
      <c r="J42" s="23">
        <v>0</v>
      </c>
      <c r="K42" s="23">
        <v>50</v>
      </c>
      <c r="L42" s="23">
        <v>0</v>
      </c>
      <c r="M42" s="23">
        <v>0</v>
      </c>
      <c r="N42" s="23">
        <v>0</v>
      </c>
      <c r="O42" s="23">
        <v>35</v>
      </c>
      <c r="P42" s="23">
        <v>79</v>
      </c>
      <c r="Q42" s="23">
        <v>14</v>
      </c>
      <c r="R42" s="23">
        <v>28</v>
      </c>
      <c r="S42" s="22" t="s">
        <v>180</v>
      </c>
      <c r="T42" s="22" t="s">
        <v>181</v>
      </c>
      <c r="U42" s="21" t="s">
        <v>44</v>
      </c>
      <c r="V42" s="21" t="s">
        <v>45</v>
      </c>
      <c r="W42" s="21"/>
      <c r="X42" s="21" t="s">
        <v>45</v>
      </c>
    </row>
    <row r="43" s="4" customFormat="1" ht="101" customHeight="1" spans="1:24">
      <c r="A43" s="21">
        <v>3</v>
      </c>
      <c r="B43" s="26" t="s">
        <v>182</v>
      </c>
      <c r="C43" s="22" t="s">
        <v>183</v>
      </c>
      <c r="D43" s="23" t="s">
        <v>169</v>
      </c>
      <c r="E43" s="23" t="s">
        <v>39</v>
      </c>
      <c r="F43" s="23" t="s">
        <v>169</v>
      </c>
      <c r="G43" s="21" t="s">
        <v>184</v>
      </c>
      <c r="H43" s="23">
        <f t="shared" si="0"/>
        <v>63</v>
      </c>
      <c r="I43" s="23">
        <f t="shared" si="4"/>
        <v>63</v>
      </c>
      <c r="J43" s="35">
        <v>63</v>
      </c>
      <c r="K43" s="23">
        <v>0</v>
      </c>
      <c r="L43" s="23">
        <v>0</v>
      </c>
      <c r="M43" s="23">
        <v>0</v>
      </c>
      <c r="N43" s="23">
        <v>0</v>
      </c>
      <c r="O43" s="23">
        <v>35</v>
      </c>
      <c r="P43" s="23">
        <v>58</v>
      </c>
      <c r="Q43" s="27">
        <v>17</v>
      </c>
      <c r="R43" s="27">
        <v>25</v>
      </c>
      <c r="S43" s="22" t="s">
        <v>185</v>
      </c>
      <c r="T43" s="22" t="s">
        <v>186</v>
      </c>
      <c r="U43" s="21" t="s">
        <v>44</v>
      </c>
      <c r="V43" s="21" t="s">
        <v>45</v>
      </c>
      <c r="W43" s="21"/>
      <c r="X43" s="21" t="s">
        <v>45</v>
      </c>
    </row>
    <row r="44" s="4" customFormat="1" ht="101" customHeight="1" spans="1:24">
      <c r="A44" s="21">
        <v>4</v>
      </c>
      <c r="B44" s="26" t="s">
        <v>187</v>
      </c>
      <c r="C44" s="22" t="s">
        <v>188</v>
      </c>
      <c r="D44" s="23" t="s">
        <v>138</v>
      </c>
      <c r="E44" s="23" t="s">
        <v>39</v>
      </c>
      <c r="F44" s="23" t="s">
        <v>138</v>
      </c>
      <c r="G44" s="21" t="s">
        <v>189</v>
      </c>
      <c r="H44" s="23">
        <f t="shared" si="0"/>
        <v>30</v>
      </c>
      <c r="I44" s="23">
        <f t="shared" si="4"/>
        <v>30</v>
      </c>
      <c r="J44" s="23">
        <v>30</v>
      </c>
      <c r="K44" s="23">
        <v>0</v>
      </c>
      <c r="L44" s="23">
        <v>0</v>
      </c>
      <c r="M44" s="23">
        <v>0</v>
      </c>
      <c r="N44" s="23">
        <v>0</v>
      </c>
      <c r="O44" s="23">
        <v>23</v>
      </c>
      <c r="P44" s="23">
        <v>42</v>
      </c>
      <c r="Q44" s="27">
        <v>11</v>
      </c>
      <c r="R44" s="27">
        <v>18</v>
      </c>
      <c r="S44" s="22" t="s">
        <v>190</v>
      </c>
      <c r="T44" s="22" t="s">
        <v>186</v>
      </c>
      <c r="U44" s="21" t="s">
        <v>44</v>
      </c>
      <c r="V44" s="21" t="s">
        <v>45</v>
      </c>
      <c r="W44" s="21"/>
      <c r="X44" s="21" t="s">
        <v>45</v>
      </c>
    </row>
    <row r="45" s="4" customFormat="1" ht="101" customHeight="1" spans="1:24">
      <c r="A45" s="21">
        <v>5</v>
      </c>
      <c r="B45" s="32" t="s">
        <v>191</v>
      </c>
      <c r="C45" s="22" t="s">
        <v>192</v>
      </c>
      <c r="D45" s="23" t="s">
        <v>106</v>
      </c>
      <c r="E45" s="23" t="s">
        <v>39</v>
      </c>
      <c r="F45" s="23" t="s">
        <v>106</v>
      </c>
      <c r="G45" s="33" t="s">
        <v>193</v>
      </c>
      <c r="H45" s="23">
        <f t="shared" si="0"/>
        <v>16.05</v>
      </c>
      <c r="I45" s="23">
        <f t="shared" si="4"/>
        <v>16.05</v>
      </c>
      <c r="J45" s="23">
        <v>16.05</v>
      </c>
      <c r="K45" s="23">
        <v>0</v>
      </c>
      <c r="L45" s="23">
        <v>0</v>
      </c>
      <c r="M45" s="23">
        <v>0</v>
      </c>
      <c r="N45" s="23">
        <v>0</v>
      </c>
      <c r="O45" s="23">
        <v>20</v>
      </c>
      <c r="P45" s="23">
        <v>40</v>
      </c>
      <c r="Q45" s="23">
        <v>10</v>
      </c>
      <c r="R45" s="23">
        <v>15</v>
      </c>
      <c r="S45" s="22" t="s">
        <v>194</v>
      </c>
      <c r="T45" s="22" t="s">
        <v>186</v>
      </c>
      <c r="U45" s="21" t="s">
        <v>44</v>
      </c>
      <c r="V45" s="21" t="s">
        <v>45</v>
      </c>
      <c r="W45" s="21"/>
      <c r="X45" s="21" t="s">
        <v>45</v>
      </c>
    </row>
    <row r="46" s="4" customFormat="1" ht="101" customHeight="1" spans="1:24">
      <c r="A46" s="21">
        <v>6</v>
      </c>
      <c r="B46" s="26" t="s">
        <v>195</v>
      </c>
      <c r="C46" s="22" t="s">
        <v>196</v>
      </c>
      <c r="D46" s="23" t="s">
        <v>158</v>
      </c>
      <c r="E46" s="23" t="s">
        <v>39</v>
      </c>
      <c r="F46" s="23" t="s">
        <v>158</v>
      </c>
      <c r="G46" s="21" t="s">
        <v>197</v>
      </c>
      <c r="H46" s="23">
        <f t="shared" si="0"/>
        <v>5.418</v>
      </c>
      <c r="I46" s="23">
        <f t="shared" si="4"/>
        <v>5.418</v>
      </c>
      <c r="J46" s="23">
        <v>5.418</v>
      </c>
      <c r="K46" s="23">
        <v>0</v>
      </c>
      <c r="L46" s="23">
        <v>0</v>
      </c>
      <c r="M46" s="23">
        <v>0</v>
      </c>
      <c r="N46" s="23">
        <v>0</v>
      </c>
      <c r="O46" s="23">
        <v>22</v>
      </c>
      <c r="P46" s="23">
        <v>41</v>
      </c>
      <c r="Q46" s="23">
        <v>10</v>
      </c>
      <c r="R46" s="23">
        <v>15</v>
      </c>
      <c r="S46" s="22" t="s">
        <v>198</v>
      </c>
      <c r="T46" s="22" t="s">
        <v>186</v>
      </c>
      <c r="U46" s="21" t="s">
        <v>44</v>
      </c>
      <c r="V46" s="21" t="s">
        <v>45</v>
      </c>
      <c r="W46" s="21"/>
      <c r="X46" s="21" t="s">
        <v>45</v>
      </c>
    </row>
    <row r="47" s="4" customFormat="1" ht="85" customHeight="1" spans="1:24">
      <c r="A47" s="21">
        <v>7</v>
      </c>
      <c r="B47" s="26" t="s">
        <v>199</v>
      </c>
      <c r="C47" s="22" t="s">
        <v>200</v>
      </c>
      <c r="D47" s="23" t="s">
        <v>201</v>
      </c>
      <c r="E47" s="23" t="s">
        <v>39</v>
      </c>
      <c r="F47" s="23" t="s">
        <v>201</v>
      </c>
      <c r="G47" s="34" t="s">
        <v>202</v>
      </c>
      <c r="H47" s="23">
        <f t="shared" si="0"/>
        <v>62.25</v>
      </c>
      <c r="I47" s="23">
        <f t="shared" si="4"/>
        <v>62.25</v>
      </c>
      <c r="J47" s="23">
        <v>62.25</v>
      </c>
      <c r="K47" s="23">
        <v>0</v>
      </c>
      <c r="L47" s="23">
        <v>0</v>
      </c>
      <c r="M47" s="23">
        <v>0</v>
      </c>
      <c r="N47" s="23">
        <v>0</v>
      </c>
      <c r="O47" s="23">
        <v>30</v>
      </c>
      <c r="P47" s="23">
        <v>55</v>
      </c>
      <c r="Q47" s="23">
        <v>15</v>
      </c>
      <c r="R47" s="23">
        <v>22</v>
      </c>
      <c r="S47" s="22" t="s">
        <v>203</v>
      </c>
      <c r="T47" s="22" t="s">
        <v>186</v>
      </c>
      <c r="U47" s="21" t="s">
        <v>44</v>
      </c>
      <c r="V47" s="21" t="s">
        <v>45</v>
      </c>
      <c r="W47" s="21"/>
      <c r="X47" s="21" t="s">
        <v>45</v>
      </c>
    </row>
    <row r="48" s="4" customFormat="1" ht="80" customHeight="1" spans="1:24">
      <c r="A48" s="21">
        <v>8</v>
      </c>
      <c r="B48" s="26" t="s">
        <v>204</v>
      </c>
      <c r="C48" s="26" t="s">
        <v>205</v>
      </c>
      <c r="D48" s="21" t="s">
        <v>143</v>
      </c>
      <c r="E48" s="23" t="s">
        <v>39</v>
      </c>
      <c r="F48" s="21" t="s">
        <v>143</v>
      </c>
      <c r="G48" s="34" t="s">
        <v>206</v>
      </c>
      <c r="H48" s="23">
        <f t="shared" si="0"/>
        <v>9</v>
      </c>
      <c r="I48" s="23">
        <f t="shared" si="4"/>
        <v>9</v>
      </c>
      <c r="J48" s="23">
        <v>9</v>
      </c>
      <c r="K48" s="23">
        <v>0</v>
      </c>
      <c r="L48" s="23">
        <v>0</v>
      </c>
      <c r="M48" s="23">
        <v>0</v>
      </c>
      <c r="N48" s="23">
        <v>0</v>
      </c>
      <c r="O48" s="23">
        <v>21</v>
      </c>
      <c r="P48" s="23">
        <v>39</v>
      </c>
      <c r="Q48" s="27">
        <v>10</v>
      </c>
      <c r="R48" s="27">
        <v>15</v>
      </c>
      <c r="S48" s="44" t="s">
        <v>207</v>
      </c>
      <c r="T48" s="44" t="s">
        <v>186</v>
      </c>
      <c r="U48" s="21" t="s">
        <v>44</v>
      </c>
      <c r="V48" s="21" t="s">
        <v>45</v>
      </c>
      <c r="W48" s="21"/>
      <c r="X48" s="21" t="s">
        <v>45</v>
      </c>
    </row>
    <row r="49" s="4" customFormat="1" ht="118" customHeight="1" spans="1:24">
      <c r="A49" s="21">
        <v>9</v>
      </c>
      <c r="B49" s="22" t="s">
        <v>208</v>
      </c>
      <c r="C49" s="22" t="s">
        <v>209</v>
      </c>
      <c r="D49" s="23" t="s">
        <v>55</v>
      </c>
      <c r="E49" s="23" t="s">
        <v>39</v>
      </c>
      <c r="F49" s="23" t="s">
        <v>55</v>
      </c>
      <c r="G49" s="23" t="s">
        <v>210</v>
      </c>
      <c r="H49" s="23">
        <f t="shared" si="0"/>
        <v>47</v>
      </c>
      <c r="I49" s="23">
        <f t="shared" si="4"/>
        <v>47</v>
      </c>
      <c r="J49" s="23"/>
      <c r="K49" s="23">
        <v>0</v>
      </c>
      <c r="L49" s="23">
        <v>47</v>
      </c>
      <c r="M49" s="23">
        <v>0</v>
      </c>
      <c r="N49" s="23">
        <v>0</v>
      </c>
      <c r="O49" s="23">
        <v>41</v>
      </c>
      <c r="P49" s="23">
        <v>93</v>
      </c>
      <c r="Q49" s="23">
        <v>20</v>
      </c>
      <c r="R49" s="23">
        <v>31</v>
      </c>
      <c r="S49" s="22" t="s">
        <v>211</v>
      </c>
      <c r="T49" s="22" t="s">
        <v>212</v>
      </c>
      <c r="U49" s="21" t="s">
        <v>77</v>
      </c>
      <c r="V49" s="21" t="s">
        <v>45</v>
      </c>
      <c r="W49" s="21"/>
      <c r="X49" s="21" t="s">
        <v>45</v>
      </c>
    </row>
    <row r="50" s="4" customFormat="1" ht="87" customHeight="1" spans="1:24">
      <c r="A50" s="21">
        <v>10</v>
      </c>
      <c r="B50" s="22" t="s">
        <v>213</v>
      </c>
      <c r="C50" s="22" t="s">
        <v>214</v>
      </c>
      <c r="D50" s="23" t="s">
        <v>158</v>
      </c>
      <c r="E50" s="23" t="s">
        <v>39</v>
      </c>
      <c r="F50" s="23" t="s">
        <v>158</v>
      </c>
      <c r="G50" s="23" t="s">
        <v>210</v>
      </c>
      <c r="H50" s="23">
        <f t="shared" si="0"/>
        <v>70.782</v>
      </c>
      <c r="I50" s="23">
        <f t="shared" si="4"/>
        <v>70.782</v>
      </c>
      <c r="J50" s="23">
        <v>7.782</v>
      </c>
      <c r="K50" s="23">
        <v>0</v>
      </c>
      <c r="L50" s="23">
        <v>63</v>
      </c>
      <c r="M50" s="23">
        <v>0</v>
      </c>
      <c r="N50" s="23">
        <v>0</v>
      </c>
      <c r="O50" s="23">
        <v>46</v>
      </c>
      <c r="P50" s="23">
        <v>98</v>
      </c>
      <c r="Q50" s="23">
        <v>22</v>
      </c>
      <c r="R50" s="23">
        <v>33</v>
      </c>
      <c r="S50" s="22" t="s">
        <v>215</v>
      </c>
      <c r="T50" s="22" t="s">
        <v>212</v>
      </c>
      <c r="U50" s="21" t="s">
        <v>77</v>
      </c>
      <c r="V50" s="21" t="s">
        <v>45</v>
      </c>
      <c r="W50" s="21"/>
      <c r="X50" s="21" t="s">
        <v>45</v>
      </c>
    </row>
    <row r="51" s="4" customFormat="1" ht="105" customHeight="1" spans="1:24">
      <c r="A51" s="21">
        <v>11</v>
      </c>
      <c r="B51" s="22" t="s">
        <v>216</v>
      </c>
      <c r="C51" s="22" t="s">
        <v>217</v>
      </c>
      <c r="D51" s="23" t="s">
        <v>218</v>
      </c>
      <c r="E51" s="23" t="s">
        <v>39</v>
      </c>
      <c r="F51" s="23" t="s">
        <v>218</v>
      </c>
      <c r="G51" s="23" t="s">
        <v>210</v>
      </c>
      <c r="H51" s="23">
        <f t="shared" si="0"/>
        <v>50</v>
      </c>
      <c r="I51" s="23">
        <f t="shared" si="4"/>
        <v>50</v>
      </c>
      <c r="J51" s="23"/>
      <c r="K51" s="23">
        <v>0</v>
      </c>
      <c r="L51" s="23">
        <v>50</v>
      </c>
      <c r="M51" s="23">
        <v>0</v>
      </c>
      <c r="N51" s="23">
        <v>0</v>
      </c>
      <c r="O51" s="23">
        <v>42</v>
      </c>
      <c r="P51" s="23">
        <v>94</v>
      </c>
      <c r="Q51" s="23">
        <v>20</v>
      </c>
      <c r="R51" s="23">
        <v>31</v>
      </c>
      <c r="S51" s="22" t="s">
        <v>219</v>
      </c>
      <c r="T51" s="22" t="s">
        <v>212</v>
      </c>
      <c r="U51" s="21" t="s">
        <v>77</v>
      </c>
      <c r="V51" s="21" t="s">
        <v>45</v>
      </c>
      <c r="W51" s="21"/>
      <c r="X51" s="21" t="s">
        <v>45</v>
      </c>
    </row>
    <row r="52" s="4" customFormat="1" ht="91" customHeight="1" spans="1:24">
      <c r="A52" s="21">
        <v>12</v>
      </c>
      <c r="B52" s="22" t="s">
        <v>220</v>
      </c>
      <c r="C52" s="22" t="s">
        <v>221</v>
      </c>
      <c r="D52" s="23" t="s">
        <v>143</v>
      </c>
      <c r="E52" s="23" t="s">
        <v>39</v>
      </c>
      <c r="F52" s="23" t="s">
        <v>143</v>
      </c>
      <c r="G52" s="23" t="s">
        <v>210</v>
      </c>
      <c r="H52" s="23">
        <f t="shared" si="0"/>
        <v>54</v>
      </c>
      <c r="I52" s="23">
        <f t="shared" si="4"/>
        <v>54</v>
      </c>
      <c r="J52" s="23"/>
      <c r="K52" s="23">
        <v>0</v>
      </c>
      <c r="L52" s="23">
        <v>54</v>
      </c>
      <c r="M52" s="23">
        <v>0</v>
      </c>
      <c r="N52" s="23">
        <v>0</v>
      </c>
      <c r="O52" s="23">
        <v>42</v>
      </c>
      <c r="P52" s="23">
        <v>94</v>
      </c>
      <c r="Q52" s="23">
        <v>20</v>
      </c>
      <c r="R52" s="23">
        <v>31</v>
      </c>
      <c r="S52" s="22" t="s">
        <v>219</v>
      </c>
      <c r="T52" s="22" t="s">
        <v>212</v>
      </c>
      <c r="U52" s="21" t="s">
        <v>77</v>
      </c>
      <c r="V52" s="21" t="s">
        <v>45</v>
      </c>
      <c r="W52" s="21"/>
      <c r="X52" s="21" t="s">
        <v>45</v>
      </c>
    </row>
    <row r="53" s="4" customFormat="1" ht="98" customHeight="1" spans="1:24">
      <c r="A53" s="21">
        <v>13</v>
      </c>
      <c r="B53" s="22" t="s">
        <v>222</v>
      </c>
      <c r="C53" s="22" t="s">
        <v>223</v>
      </c>
      <c r="D53" s="23" t="s">
        <v>138</v>
      </c>
      <c r="E53" s="23" t="s">
        <v>39</v>
      </c>
      <c r="F53" s="23" t="s">
        <v>138</v>
      </c>
      <c r="G53" s="23" t="s">
        <v>210</v>
      </c>
      <c r="H53" s="23">
        <f t="shared" si="0"/>
        <v>59</v>
      </c>
      <c r="I53" s="23">
        <f t="shared" si="4"/>
        <v>59</v>
      </c>
      <c r="J53" s="23"/>
      <c r="K53" s="23">
        <v>0</v>
      </c>
      <c r="L53" s="23">
        <v>59</v>
      </c>
      <c r="M53" s="23">
        <v>0</v>
      </c>
      <c r="N53" s="23">
        <v>0</v>
      </c>
      <c r="O53" s="23">
        <v>44</v>
      </c>
      <c r="P53" s="23">
        <v>95</v>
      </c>
      <c r="Q53" s="23">
        <v>21</v>
      </c>
      <c r="R53" s="23">
        <v>31</v>
      </c>
      <c r="S53" s="22" t="s">
        <v>224</v>
      </c>
      <c r="T53" s="22" t="s">
        <v>212</v>
      </c>
      <c r="U53" s="21" t="s">
        <v>77</v>
      </c>
      <c r="V53" s="21" t="s">
        <v>45</v>
      </c>
      <c r="W53" s="21"/>
      <c r="X53" s="21" t="s">
        <v>45</v>
      </c>
    </row>
    <row r="54" s="4" customFormat="1" ht="102" customHeight="1" spans="1:24">
      <c r="A54" s="21">
        <v>14</v>
      </c>
      <c r="B54" s="22" t="s">
        <v>225</v>
      </c>
      <c r="C54" s="22" t="s">
        <v>226</v>
      </c>
      <c r="D54" s="23" t="s">
        <v>106</v>
      </c>
      <c r="E54" s="23" t="s">
        <v>39</v>
      </c>
      <c r="F54" s="23" t="s">
        <v>106</v>
      </c>
      <c r="G54" s="23" t="s">
        <v>210</v>
      </c>
      <c r="H54" s="23">
        <f t="shared" si="0"/>
        <v>50</v>
      </c>
      <c r="I54" s="23">
        <f t="shared" si="4"/>
        <v>50</v>
      </c>
      <c r="J54" s="23"/>
      <c r="K54" s="23">
        <v>0</v>
      </c>
      <c r="L54" s="23">
        <v>50</v>
      </c>
      <c r="M54" s="23">
        <v>0</v>
      </c>
      <c r="N54" s="23">
        <v>0</v>
      </c>
      <c r="O54" s="23">
        <v>41</v>
      </c>
      <c r="P54" s="23">
        <v>93</v>
      </c>
      <c r="Q54" s="23">
        <v>20</v>
      </c>
      <c r="R54" s="23">
        <v>31</v>
      </c>
      <c r="S54" s="22" t="s">
        <v>211</v>
      </c>
      <c r="T54" s="22" t="s">
        <v>212</v>
      </c>
      <c r="U54" s="21" t="s">
        <v>77</v>
      </c>
      <c r="V54" s="21" t="s">
        <v>45</v>
      </c>
      <c r="W54" s="21"/>
      <c r="X54" s="21" t="s">
        <v>45</v>
      </c>
    </row>
    <row r="55" s="4" customFormat="1" ht="103" customHeight="1" spans="1:24">
      <c r="A55" s="21">
        <v>15</v>
      </c>
      <c r="B55" s="22" t="s">
        <v>227</v>
      </c>
      <c r="C55" s="22" t="s">
        <v>228</v>
      </c>
      <c r="D55" s="23" t="s">
        <v>80</v>
      </c>
      <c r="E55" s="23" t="s">
        <v>39</v>
      </c>
      <c r="F55" s="23" t="s">
        <v>80</v>
      </c>
      <c r="G55" s="23" t="s">
        <v>210</v>
      </c>
      <c r="H55" s="23">
        <f t="shared" si="0"/>
        <v>31</v>
      </c>
      <c r="I55" s="23">
        <f t="shared" si="4"/>
        <v>31</v>
      </c>
      <c r="J55" s="23"/>
      <c r="K55" s="23">
        <v>0</v>
      </c>
      <c r="L55" s="23">
        <v>31</v>
      </c>
      <c r="M55" s="23">
        <v>0</v>
      </c>
      <c r="N55" s="23">
        <v>0</v>
      </c>
      <c r="O55" s="23">
        <v>33</v>
      </c>
      <c r="P55" s="23">
        <v>90</v>
      </c>
      <c r="Q55" s="23">
        <v>17</v>
      </c>
      <c r="R55" s="23">
        <v>23</v>
      </c>
      <c r="S55" s="22" t="s">
        <v>229</v>
      </c>
      <c r="T55" s="22" t="s">
        <v>212</v>
      </c>
      <c r="U55" s="21" t="s">
        <v>77</v>
      </c>
      <c r="V55" s="21" t="s">
        <v>45</v>
      </c>
      <c r="W55" s="21"/>
      <c r="X55" s="21" t="s">
        <v>45</v>
      </c>
    </row>
    <row r="56" s="4" customFormat="1" ht="95" customHeight="1" spans="1:24">
      <c r="A56" s="21">
        <v>16</v>
      </c>
      <c r="B56" s="22" t="s">
        <v>230</v>
      </c>
      <c r="C56" s="22" t="s">
        <v>231</v>
      </c>
      <c r="D56" s="23" t="s">
        <v>169</v>
      </c>
      <c r="E56" s="23" t="s">
        <v>39</v>
      </c>
      <c r="F56" s="23" t="s">
        <v>169</v>
      </c>
      <c r="G56" s="23" t="s">
        <v>210</v>
      </c>
      <c r="H56" s="23">
        <f t="shared" si="0"/>
        <v>40</v>
      </c>
      <c r="I56" s="23">
        <f t="shared" si="4"/>
        <v>40</v>
      </c>
      <c r="J56" s="23"/>
      <c r="K56" s="23">
        <v>0</v>
      </c>
      <c r="L56" s="23">
        <v>40</v>
      </c>
      <c r="M56" s="23">
        <v>0</v>
      </c>
      <c r="N56" s="23">
        <v>0</v>
      </c>
      <c r="O56" s="23">
        <v>38</v>
      </c>
      <c r="P56" s="23">
        <v>93</v>
      </c>
      <c r="Q56" s="23">
        <v>19</v>
      </c>
      <c r="R56" s="23">
        <v>25</v>
      </c>
      <c r="S56" s="22" t="s">
        <v>232</v>
      </c>
      <c r="T56" s="22" t="s">
        <v>212</v>
      </c>
      <c r="U56" s="21" t="s">
        <v>77</v>
      </c>
      <c r="V56" s="21" t="s">
        <v>45</v>
      </c>
      <c r="W56" s="21"/>
      <c r="X56" s="21" t="s">
        <v>45</v>
      </c>
    </row>
    <row r="57" s="4" customFormat="1" ht="101" customHeight="1" spans="1:24">
      <c r="A57" s="21">
        <v>17</v>
      </c>
      <c r="B57" s="22" t="s">
        <v>233</v>
      </c>
      <c r="C57" s="22" t="s">
        <v>234</v>
      </c>
      <c r="D57" s="23" t="s">
        <v>201</v>
      </c>
      <c r="E57" s="23" t="s">
        <v>39</v>
      </c>
      <c r="F57" s="23" t="s">
        <v>201</v>
      </c>
      <c r="G57" s="23" t="s">
        <v>210</v>
      </c>
      <c r="H57" s="23">
        <f t="shared" si="0"/>
        <v>45.1</v>
      </c>
      <c r="I57" s="23">
        <f t="shared" si="4"/>
        <v>45.1</v>
      </c>
      <c r="J57" s="23">
        <v>11.1</v>
      </c>
      <c r="K57" s="23">
        <v>0</v>
      </c>
      <c r="L57" s="23">
        <v>34</v>
      </c>
      <c r="M57" s="23">
        <v>0</v>
      </c>
      <c r="N57" s="23">
        <v>0</v>
      </c>
      <c r="O57" s="23">
        <v>35</v>
      </c>
      <c r="P57" s="23">
        <v>91</v>
      </c>
      <c r="Q57" s="23">
        <v>18</v>
      </c>
      <c r="R57" s="23">
        <v>23</v>
      </c>
      <c r="S57" s="22" t="s">
        <v>235</v>
      </c>
      <c r="T57" s="22" t="s">
        <v>212</v>
      </c>
      <c r="U57" s="21" t="s">
        <v>77</v>
      </c>
      <c r="V57" s="21" t="s">
        <v>45</v>
      </c>
      <c r="W57" s="21"/>
      <c r="X57" s="21" t="s">
        <v>45</v>
      </c>
    </row>
    <row r="58" s="4" customFormat="1" ht="95" customHeight="1" spans="1:24">
      <c r="A58" s="21">
        <v>18</v>
      </c>
      <c r="B58" s="22" t="s">
        <v>236</v>
      </c>
      <c r="C58" s="22" t="s">
        <v>237</v>
      </c>
      <c r="D58" s="23" t="s">
        <v>73</v>
      </c>
      <c r="E58" s="23" t="s">
        <v>39</v>
      </c>
      <c r="F58" s="23" t="s">
        <v>73</v>
      </c>
      <c r="G58" s="23" t="s">
        <v>210</v>
      </c>
      <c r="H58" s="23">
        <f t="shared" si="0"/>
        <v>17</v>
      </c>
      <c r="I58" s="23">
        <f t="shared" si="4"/>
        <v>17</v>
      </c>
      <c r="J58" s="23"/>
      <c r="K58" s="23">
        <v>0</v>
      </c>
      <c r="L58" s="23">
        <v>17</v>
      </c>
      <c r="M58" s="23">
        <v>0</v>
      </c>
      <c r="N58" s="23">
        <v>0</v>
      </c>
      <c r="O58" s="23">
        <v>30</v>
      </c>
      <c r="P58" s="23">
        <v>53</v>
      </c>
      <c r="Q58" s="23">
        <v>13</v>
      </c>
      <c r="R58" s="23">
        <v>20</v>
      </c>
      <c r="S58" s="22" t="s">
        <v>238</v>
      </c>
      <c r="T58" s="22" t="s">
        <v>212</v>
      </c>
      <c r="U58" s="21" t="s">
        <v>77</v>
      </c>
      <c r="V58" s="21" t="s">
        <v>45</v>
      </c>
      <c r="W58" s="21"/>
      <c r="X58" s="21" t="s">
        <v>45</v>
      </c>
    </row>
    <row r="59" s="4" customFormat="1" ht="110" customHeight="1" spans="1:24">
      <c r="A59" s="21">
        <v>19</v>
      </c>
      <c r="B59" s="22" t="s">
        <v>239</v>
      </c>
      <c r="C59" s="22" t="s">
        <v>240</v>
      </c>
      <c r="D59" s="23" t="s">
        <v>241</v>
      </c>
      <c r="E59" s="23" t="s">
        <v>39</v>
      </c>
      <c r="F59" s="23" t="s">
        <v>241</v>
      </c>
      <c r="G59" s="23" t="s">
        <v>210</v>
      </c>
      <c r="H59" s="23">
        <f t="shared" si="0"/>
        <v>21</v>
      </c>
      <c r="I59" s="23">
        <f t="shared" si="4"/>
        <v>21</v>
      </c>
      <c r="J59" s="23"/>
      <c r="K59" s="23">
        <v>0</v>
      </c>
      <c r="L59" s="23">
        <v>21</v>
      </c>
      <c r="M59" s="23">
        <v>0</v>
      </c>
      <c r="N59" s="23">
        <v>0</v>
      </c>
      <c r="O59" s="23">
        <v>32</v>
      </c>
      <c r="P59" s="23">
        <v>92</v>
      </c>
      <c r="Q59" s="23">
        <v>16</v>
      </c>
      <c r="R59" s="23">
        <v>22</v>
      </c>
      <c r="S59" s="22" t="s">
        <v>242</v>
      </c>
      <c r="T59" s="22" t="s">
        <v>212</v>
      </c>
      <c r="U59" s="21" t="s">
        <v>77</v>
      </c>
      <c r="V59" s="21" t="s">
        <v>45</v>
      </c>
      <c r="W59" s="21"/>
      <c r="X59" s="21" t="s">
        <v>45</v>
      </c>
    </row>
    <row r="60" s="4" customFormat="1" ht="109" customHeight="1" spans="1:24">
      <c r="A60" s="21">
        <v>20</v>
      </c>
      <c r="B60" s="22" t="s">
        <v>243</v>
      </c>
      <c r="C60" s="22" t="s">
        <v>244</v>
      </c>
      <c r="D60" s="23" t="s">
        <v>112</v>
      </c>
      <c r="E60" s="23" t="s">
        <v>39</v>
      </c>
      <c r="F60" s="23" t="s">
        <v>112</v>
      </c>
      <c r="G60" s="23" t="s">
        <v>210</v>
      </c>
      <c r="H60" s="23">
        <f t="shared" si="0"/>
        <v>19</v>
      </c>
      <c r="I60" s="23">
        <f t="shared" si="4"/>
        <v>19</v>
      </c>
      <c r="J60" s="23"/>
      <c r="K60" s="23">
        <v>0</v>
      </c>
      <c r="L60" s="23">
        <v>19</v>
      </c>
      <c r="M60" s="23">
        <v>0</v>
      </c>
      <c r="N60" s="23">
        <v>0</v>
      </c>
      <c r="O60" s="23">
        <v>30</v>
      </c>
      <c r="P60" s="23">
        <v>53</v>
      </c>
      <c r="Q60" s="23">
        <v>13</v>
      </c>
      <c r="R60" s="23">
        <v>20</v>
      </c>
      <c r="S60" s="22" t="s">
        <v>238</v>
      </c>
      <c r="T60" s="22" t="s">
        <v>212</v>
      </c>
      <c r="U60" s="21" t="s">
        <v>77</v>
      </c>
      <c r="V60" s="21" t="s">
        <v>45</v>
      </c>
      <c r="W60" s="21"/>
      <c r="X60" s="21" t="s">
        <v>45</v>
      </c>
    </row>
    <row r="61" s="5" customFormat="1" ht="75" customHeight="1" spans="1:24">
      <c r="A61" s="21">
        <v>21</v>
      </c>
      <c r="B61" s="26" t="s">
        <v>245</v>
      </c>
      <c r="C61" s="22" t="s">
        <v>246</v>
      </c>
      <c r="D61" s="23" t="s">
        <v>218</v>
      </c>
      <c r="E61" s="23" t="s">
        <v>39</v>
      </c>
      <c r="F61" s="23" t="s">
        <v>218</v>
      </c>
      <c r="G61" s="34" t="s">
        <v>247</v>
      </c>
      <c r="H61" s="23">
        <f t="shared" si="0"/>
        <v>20.6955</v>
      </c>
      <c r="I61" s="23">
        <v>20.6955</v>
      </c>
      <c r="J61" s="23">
        <v>20.6955</v>
      </c>
      <c r="K61" s="23">
        <v>0</v>
      </c>
      <c r="L61" s="23">
        <v>0</v>
      </c>
      <c r="M61" s="23">
        <v>0</v>
      </c>
      <c r="N61" s="23">
        <v>0</v>
      </c>
      <c r="O61" s="23">
        <v>22</v>
      </c>
      <c r="P61" s="23">
        <v>41</v>
      </c>
      <c r="Q61" s="23">
        <v>10</v>
      </c>
      <c r="R61" s="23">
        <v>15</v>
      </c>
      <c r="S61" s="22" t="s">
        <v>198</v>
      </c>
      <c r="T61" s="22" t="s">
        <v>186</v>
      </c>
      <c r="U61" s="45" t="s">
        <v>44</v>
      </c>
      <c r="V61" s="21" t="s">
        <v>45</v>
      </c>
      <c r="W61" s="21"/>
      <c r="X61" s="21" t="s">
        <v>45</v>
      </c>
    </row>
    <row r="62" s="5" customFormat="1" ht="75" customHeight="1" spans="1:24">
      <c r="A62" s="21">
        <v>22</v>
      </c>
      <c r="B62" s="22" t="s">
        <v>248</v>
      </c>
      <c r="C62" s="22" t="s">
        <v>249</v>
      </c>
      <c r="D62" s="23" t="s">
        <v>39</v>
      </c>
      <c r="E62" s="23" t="s">
        <v>39</v>
      </c>
      <c r="F62" s="23" t="s">
        <v>40</v>
      </c>
      <c r="G62" s="23" t="s">
        <v>41</v>
      </c>
      <c r="H62" s="23">
        <f t="shared" si="0"/>
        <v>50</v>
      </c>
      <c r="I62" s="23">
        <v>50</v>
      </c>
      <c r="J62" s="23">
        <v>50</v>
      </c>
      <c r="K62" s="36">
        <v>0</v>
      </c>
      <c r="L62" s="36">
        <v>0</v>
      </c>
      <c r="M62" s="36">
        <v>0</v>
      </c>
      <c r="N62" s="36">
        <v>0</v>
      </c>
      <c r="O62" s="23">
        <v>36</v>
      </c>
      <c r="P62" s="23">
        <v>78</v>
      </c>
      <c r="Q62" s="23">
        <v>16</v>
      </c>
      <c r="R62" s="23">
        <v>29</v>
      </c>
      <c r="S62" s="22" t="s">
        <v>250</v>
      </c>
      <c r="T62" s="22" t="s">
        <v>251</v>
      </c>
      <c r="U62" s="45" t="s">
        <v>44</v>
      </c>
      <c r="V62" s="21" t="s">
        <v>45</v>
      </c>
      <c r="W62" s="21"/>
      <c r="X62" s="21" t="s">
        <v>45</v>
      </c>
    </row>
    <row r="63" s="3" customFormat="1" ht="42" customHeight="1" spans="1:24">
      <c r="A63" s="19" t="s">
        <v>252</v>
      </c>
      <c r="B63" s="18">
        <v>10</v>
      </c>
      <c r="C63" s="31"/>
      <c r="D63" s="18"/>
      <c r="E63" s="18"/>
      <c r="F63" s="18"/>
      <c r="G63" s="18"/>
      <c r="H63" s="18">
        <f t="shared" si="0"/>
        <v>776</v>
      </c>
      <c r="I63" s="18">
        <f t="shared" si="4"/>
        <v>776</v>
      </c>
      <c r="J63" s="18">
        <f t="shared" ref="J63:R63" si="11">SUM(J64:J73)</f>
        <v>499.96</v>
      </c>
      <c r="K63" s="18">
        <f t="shared" si="11"/>
        <v>276.04</v>
      </c>
      <c r="L63" s="18">
        <f t="shared" si="11"/>
        <v>0</v>
      </c>
      <c r="M63" s="18">
        <f t="shared" si="11"/>
        <v>0</v>
      </c>
      <c r="N63" s="18">
        <f t="shared" si="11"/>
        <v>0</v>
      </c>
      <c r="O63" s="18">
        <f t="shared" si="11"/>
        <v>1855</v>
      </c>
      <c r="P63" s="18">
        <f t="shared" si="11"/>
        <v>2857</v>
      </c>
      <c r="Q63" s="15">
        <f t="shared" si="11"/>
        <v>1569</v>
      </c>
      <c r="R63" s="15">
        <f t="shared" si="11"/>
        <v>2157</v>
      </c>
      <c r="S63" s="15"/>
      <c r="T63" s="15"/>
      <c r="U63" s="46"/>
      <c r="V63" s="41"/>
      <c r="W63" s="41"/>
      <c r="X63" s="41"/>
    </row>
    <row r="64" s="4" customFormat="1" ht="109" customHeight="1" spans="1:24">
      <c r="A64" s="21">
        <v>1</v>
      </c>
      <c r="B64" s="22" t="s">
        <v>253</v>
      </c>
      <c r="C64" s="22" t="s">
        <v>254</v>
      </c>
      <c r="D64" s="23" t="s">
        <v>255</v>
      </c>
      <c r="E64" s="23" t="s">
        <v>255</v>
      </c>
      <c r="F64" s="23" t="s">
        <v>40</v>
      </c>
      <c r="G64" s="23" t="s">
        <v>41</v>
      </c>
      <c r="H64" s="23">
        <f t="shared" si="0"/>
        <v>100</v>
      </c>
      <c r="I64" s="23">
        <f t="shared" si="4"/>
        <v>100</v>
      </c>
      <c r="J64" s="23">
        <v>100</v>
      </c>
      <c r="K64" s="23">
        <v>0</v>
      </c>
      <c r="L64" s="23">
        <v>0</v>
      </c>
      <c r="M64" s="23">
        <v>0</v>
      </c>
      <c r="N64" s="23">
        <v>0</v>
      </c>
      <c r="O64" s="23">
        <v>500</v>
      </c>
      <c r="P64" s="23">
        <v>650</v>
      </c>
      <c r="Q64" s="21">
        <v>400</v>
      </c>
      <c r="R64" s="21">
        <v>520</v>
      </c>
      <c r="S64" s="22" t="s">
        <v>256</v>
      </c>
      <c r="T64" s="22" t="s">
        <v>257</v>
      </c>
      <c r="U64" s="45" t="s">
        <v>44</v>
      </c>
      <c r="V64" s="21" t="s">
        <v>45</v>
      </c>
      <c r="W64" s="21"/>
      <c r="X64" s="21" t="s">
        <v>45</v>
      </c>
    </row>
    <row r="65" s="4" customFormat="1" ht="126" customHeight="1" spans="1:24">
      <c r="A65" s="21">
        <v>2</v>
      </c>
      <c r="B65" s="22" t="s">
        <v>258</v>
      </c>
      <c r="C65" s="22" t="s">
        <v>259</v>
      </c>
      <c r="D65" s="23" t="s">
        <v>39</v>
      </c>
      <c r="E65" s="23" t="s">
        <v>39</v>
      </c>
      <c r="F65" s="23" t="s">
        <v>40</v>
      </c>
      <c r="G65" s="23" t="s">
        <v>41</v>
      </c>
      <c r="H65" s="23">
        <f t="shared" si="0"/>
        <v>100</v>
      </c>
      <c r="I65" s="23">
        <f t="shared" si="4"/>
        <v>100</v>
      </c>
      <c r="J65" s="23">
        <v>100</v>
      </c>
      <c r="K65" s="23">
        <v>0</v>
      </c>
      <c r="L65" s="23">
        <v>0</v>
      </c>
      <c r="M65" s="23">
        <v>0</v>
      </c>
      <c r="N65" s="23">
        <v>0</v>
      </c>
      <c r="O65" s="23">
        <v>115</v>
      </c>
      <c r="P65" s="23">
        <v>442</v>
      </c>
      <c r="Q65" s="23">
        <v>86</v>
      </c>
      <c r="R65" s="23">
        <v>224</v>
      </c>
      <c r="S65" s="22" t="s">
        <v>260</v>
      </c>
      <c r="T65" s="22" t="s">
        <v>261</v>
      </c>
      <c r="U65" s="45" t="s">
        <v>44</v>
      </c>
      <c r="V65" s="21" t="s">
        <v>45</v>
      </c>
      <c r="W65" s="21"/>
      <c r="X65" s="21" t="s">
        <v>45</v>
      </c>
    </row>
    <row r="66" s="4" customFormat="1" ht="122" customHeight="1" spans="1:24">
      <c r="A66" s="21">
        <v>3</v>
      </c>
      <c r="B66" s="26" t="s">
        <v>262</v>
      </c>
      <c r="C66" s="26" t="s">
        <v>263</v>
      </c>
      <c r="D66" s="21" t="s">
        <v>158</v>
      </c>
      <c r="E66" s="21" t="s">
        <v>81</v>
      </c>
      <c r="F66" s="21" t="s">
        <v>158</v>
      </c>
      <c r="G66" s="21" t="s">
        <v>264</v>
      </c>
      <c r="H66" s="23">
        <f t="shared" si="0"/>
        <v>30</v>
      </c>
      <c r="I66" s="23">
        <f t="shared" si="4"/>
        <v>30</v>
      </c>
      <c r="J66" s="23"/>
      <c r="K66" s="23">
        <v>30</v>
      </c>
      <c r="L66" s="23">
        <v>0</v>
      </c>
      <c r="M66" s="23">
        <v>0</v>
      </c>
      <c r="N66" s="23">
        <v>0</v>
      </c>
      <c r="O66" s="23">
        <v>38</v>
      </c>
      <c r="P66" s="23">
        <v>55</v>
      </c>
      <c r="Q66" s="23">
        <v>30</v>
      </c>
      <c r="R66" s="23">
        <v>45</v>
      </c>
      <c r="S66" s="26" t="s">
        <v>265</v>
      </c>
      <c r="T66" s="26" t="s">
        <v>266</v>
      </c>
      <c r="U66" s="21" t="s">
        <v>77</v>
      </c>
      <c r="V66" s="21" t="s">
        <v>45</v>
      </c>
      <c r="W66" s="21"/>
      <c r="X66" s="21" t="s">
        <v>45</v>
      </c>
    </row>
    <row r="67" s="4" customFormat="1" ht="151" customHeight="1" spans="1:24">
      <c r="A67" s="21">
        <v>4</v>
      </c>
      <c r="B67" s="22" t="s">
        <v>267</v>
      </c>
      <c r="C67" s="22" t="s">
        <v>268</v>
      </c>
      <c r="D67" s="23" t="s">
        <v>269</v>
      </c>
      <c r="E67" s="23" t="s">
        <v>269</v>
      </c>
      <c r="F67" s="21" t="s">
        <v>40</v>
      </c>
      <c r="G67" s="21" t="s">
        <v>41</v>
      </c>
      <c r="H67" s="23">
        <f t="shared" si="0"/>
        <v>190</v>
      </c>
      <c r="I67" s="23">
        <f t="shared" si="4"/>
        <v>190</v>
      </c>
      <c r="J67" s="23">
        <v>190</v>
      </c>
      <c r="K67" s="23">
        <v>0</v>
      </c>
      <c r="L67" s="23">
        <v>0</v>
      </c>
      <c r="M67" s="23">
        <v>0</v>
      </c>
      <c r="N67" s="23">
        <v>0</v>
      </c>
      <c r="O67" s="23">
        <v>868</v>
      </c>
      <c r="P67" s="23">
        <v>868</v>
      </c>
      <c r="Q67" s="23">
        <v>868</v>
      </c>
      <c r="R67" s="23">
        <v>868</v>
      </c>
      <c r="S67" s="26" t="s">
        <v>270</v>
      </c>
      <c r="T67" s="26" t="s">
        <v>270</v>
      </c>
      <c r="U67" s="45" t="s">
        <v>44</v>
      </c>
      <c r="V67" s="21" t="s">
        <v>45</v>
      </c>
      <c r="W67" s="21"/>
      <c r="X67" s="21" t="s">
        <v>45</v>
      </c>
    </row>
    <row r="68" s="4" customFormat="1" ht="124" customHeight="1" spans="1:24">
      <c r="A68" s="21">
        <v>5</v>
      </c>
      <c r="B68" s="26" t="s">
        <v>271</v>
      </c>
      <c r="C68" s="26" t="s">
        <v>272</v>
      </c>
      <c r="D68" s="21" t="s">
        <v>106</v>
      </c>
      <c r="E68" s="21" t="s">
        <v>81</v>
      </c>
      <c r="F68" s="21" t="s">
        <v>106</v>
      </c>
      <c r="G68" s="21" t="s">
        <v>273</v>
      </c>
      <c r="H68" s="23">
        <f t="shared" si="0"/>
        <v>16</v>
      </c>
      <c r="I68" s="23">
        <f t="shared" si="4"/>
        <v>16</v>
      </c>
      <c r="J68" s="23"/>
      <c r="K68" s="23">
        <v>16</v>
      </c>
      <c r="L68" s="23">
        <v>0</v>
      </c>
      <c r="M68" s="23">
        <v>0</v>
      </c>
      <c r="N68" s="23">
        <v>0</v>
      </c>
      <c r="O68" s="23">
        <v>25</v>
      </c>
      <c r="P68" s="23">
        <v>81</v>
      </c>
      <c r="Q68" s="23">
        <v>20</v>
      </c>
      <c r="R68" s="23">
        <v>67</v>
      </c>
      <c r="S68" s="26" t="s">
        <v>274</v>
      </c>
      <c r="T68" s="26" t="s">
        <v>275</v>
      </c>
      <c r="U68" s="21" t="s">
        <v>77</v>
      </c>
      <c r="V68" s="21" t="s">
        <v>45</v>
      </c>
      <c r="W68" s="21"/>
      <c r="X68" s="21" t="s">
        <v>45</v>
      </c>
    </row>
    <row r="69" s="5" customFormat="1" ht="156" customHeight="1" spans="1:24">
      <c r="A69" s="21">
        <v>6</v>
      </c>
      <c r="B69" s="22" t="s">
        <v>276</v>
      </c>
      <c r="C69" s="22" t="s">
        <v>277</v>
      </c>
      <c r="D69" s="23" t="s">
        <v>39</v>
      </c>
      <c r="E69" s="23" t="s">
        <v>39</v>
      </c>
      <c r="F69" s="23" t="s">
        <v>40</v>
      </c>
      <c r="G69" s="23" t="s">
        <v>41</v>
      </c>
      <c r="H69" s="23">
        <f>SUM(I69,N69)</f>
        <v>55</v>
      </c>
      <c r="I69" s="23">
        <v>55</v>
      </c>
      <c r="J69" s="23">
        <v>0</v>
      </c>
      <c r="K69" s="23">
        <v>55</v>
      </c>
      <c r="L69" s="23">
        <v>0</v>
      </c>
      <c r="M69" s="23">
        <v>0</v>
      </c>
      <c r="N69" s="23">
        <v>0</v>
      </c>
      <c r="O69" s="23">
        <v>35</v>
      </c>
      <c r="P69" s="23">
        <v>105</v>
      </c>
      <c r="Q69" s="23">
        <v>21</v>
      </c>
      <c r="R69" s="23">
        <v>46</v>
      </c>
      <c r="S69" s="22" t="s">
        <v>278</v>
      </c>
      <c r="T69" s="22" t="s">
        <v>278</v>
      </c>
      <c r="U69" s="45" t="s">
        <v>44</v>
      </c>
      <c r="V69" s="21" t="s">
        <v>45</v>
      </c>
      <c r="W69" s="21"/>
      <c r="X69" s="21" t="s">
        <v>45</v>
      </c>
    </row>
    <row r="70" s="5" customFormat="1" ht="121" customHeight="1" spans="1:24">
      <c r="A70" s="21">
        <v>7</v>
      </c>
      <c r="B70" s="26" t="s">
        <v>279</v>
      </c>
      <c r="C70" s="26" t="s">
        <v>280</v>
      </c>
      <c r="D70" s="21" t="s">
        <v>112</v>
      </c>
      <c r="E70" s="21" t="s">
        <v>81</v>
      </c>
      <c r="F70" s="21" t="s">
        <v>112</v>
      </c>
      <c r="G70" s="21" t="s">
        <v>281</v>
      </c>
      <c r="H70" s="23">
        <f>SUM(I70,N70)</f>
        <v>5</v>
      </c>
      <c r="I70" s="23">
        <f t="shared" si="4"/>
        <v>5</v>
      </c>
      <c r="J70" s="23">
        <v>5</v>
      </c>
      <c r="K70" s="23">
        <v>0</v>
      </c>
      <c r="L70" s="23">
        <v>0</v>
      </c>
      <c r="M70" s="23">
        <v>0</v>
      </c>
      <c r="N70" s="23">
        <v>0</v>
      </c>
      <c r="O70" s="23">
        <v>7</v>
      </c>
      <c r="P70" s="23">
        <v>13</v>
      </c>
      <c r="Q70" s="23">
        <v>5</v>
      </c>
      <c r="R70" s="23">
        <v>8</v>
      </c>
      <c r="S70" s="22" t="s">
        <v>282</v>
      </c>
      <c r="T70" s="22" t="s">
        <v>283</v>
      </c>
      <c r="U70" s="21" t="s">
        <v>77</v>
      </c>
      <c r="V70" s="21" t="s">
        <v>45</v>
      </c>
      <c r="W70" s="21"/>
      <c r="X70" s="21" t="s">
        <v>45</v>
      </c>
    </row>
    <row r="71" s="6" customFormat="1" ht="121" customHeight="1" spans="1:24">
      <c r="A71" s="21">
        <v>8</v>
      </c>
      <c r="B71" s="32" t="s">
        <v>284</v>
      </c>
      <c r="C71" s="26" t="s">
        <v>285</v>
      </c>
      <c r="D71" s="21" t="s">
        <v>158</v>
      </c>
      <c r="E71" s="21" t="s">
        <v>81</v>
      </c>
      <c r="F71" s="33" t="s">
        <v>158</v>
      </c>
      <c r="G71" s="21" t="s">
        <v>264</v>
      </c>
      <c r="H71" s="23">
        <f>SUM(I71,N71)</f>
        <v>20</v>
      </c>
      <c r="I71" s="23">
        <f t="shared" si="4"/>
        <v>20</v>
      </c>
      <c r="J71" s="23">
        <v>20</v>
      </c>
      <c r="K71" s="23"/>
      <c r="L71" s="23"/>
      <c r="M71" s="23"/>
      <c r="N71" s="23"/>
      <c r="O71" s="57">
        <v>35</v>
      </c>
      <c r="P71" s="57">
        <v>68</v>
      </c>
      <c r="Q71" s="60">
        <v>25</v>
      </c>
      <c r="R71" s="60">
        <v>52</v>
      </c>
      <c r="S71" s="61" t="s">
        <v>286</v>
      </c>
      <c r="T71" s="22" t="s">
        <v>287</v>
      </c>
      <c r="U71" s="21" t="s">
        <v>288</v>
      </c>
      <c r="V71" s="21" t="s">
        <v>45</v>
      </c>
      <c r="W71" s="21"/>
      <c r="X71" s="21" t="s">
        <v>45</v>
      </c>
    </row>
    <row r="72" s="6" customFormat="1" ht="121" customHeight="1" spans="1:24">
      <c r="A72" s="21">
        <v>9</v>
      </c>
      <c r="B72" s="32" t="s">
        <v>289</v>
      </c>
      <c r="C72" s="26" t="s">
        <v>290</v>
      </c>
      <c r="D72" s="21" t="s">
        <v>158</v>
      </c>
      <c r="E72" s="21" t="s">
        <v>81</v>
      </c>
      <c r="F72" s="33" t="s">
        <v>158</v>
      </c>
      <c r="G72" s="21" t="s">
        <v>291</v>
      </c>
      <c r="H72" s="23">
        <f>SUM(I72,N72)</f>
        <v>20</v>
      </c>
      <c r="I72" s="23">
        <f t="shared" si="4"/>
        <v>20</v>
      </c>
      <c r="J72" s="23">
        <v>20</v>
      </c>
      <c r="K72" s="23"/>
      <c r="L72" s="23"/>
      <c r="M72" s="23"/>
      <c r="N72" s="23"/>
      <c r="O72" s="57">
        <v>32</v>
      </c>
      <c r="P72" s="57">
        <v>75</v>
      </c>
      <c r="Q72" s="60">
        <v>19</v>
      </c>
      <c r="R72" s="60">
        <v>42</v>
      </c>
      <c r="S72" s="61" t="s">
        <v>292</v>
      </c>
      <c r="T72" s="22" t="s">
        <v>287</v>
      </c>
      <c r="U72" s="21" t="s">
        <v>288</v>
      </c>
      <c r="V72" s="21" t="s">
        <v>45</v>
      </c>
      <c r="W72" s="21"/>
      <c r="X72" s="21" t="s">
        <v>45</v>
      </c>
    </row>
    <row r="73" s="5" customFormat="1" ht="160" customHeight="1" spans="1:24">
      <c r="A73" s="21">
        <v>10</v>
      </c>
      <c r="B73" s="22" t="s">
        <v>293</v>
      </c>
      <c r="C73" s="22" t="s">
        <v>294</v>
      </c>
      <c r="D73" s="25" t="s">
        <v>39</v>
      </c>
      <c r="E73" s="23" t="s">
        <v>39</v>
      </c>
      <c r="F73" s="23" t="s">
        <v>295</v>
      </c>
      <c r="G73" s="25" t="s">
        <v>296</v>
      </c>
      <c r="H73" s="23">
        <f t="shared" ref="H73:H133" si="12">SUM(I73,N73)</f>
        <v>240</v>
      </c>
      <c r="I73" s="23">
        <v>240</v>
      </c>
      <c r="J73" s="25">
        <v>64.96</v>
      </c>
      <c r="K73" s="25">
        <v>175.04</v>
      </c>
      <c r="L73" s="25">
        <v>0</v>
      </c>
      <c r="M73" s="25">
        <v>0</v>
      </c>
      <c r="N73" s="25">
        <v>0</v>
      </c>
      <c r="O73" s="23">
        <v>200</v>
      </c>
      <c r="P73" s="23">
        <v>500</v>
      </c>
      <c r="Q73" s="27">
        <v>95</v>
      </c>
      <c r="R73" s="27">
        <v>285</v>
      </c>
      <c r="S73" s="22" t="s">
        <v>297</v>
      </c>
      <c r="T73" s="22" t="s">
        <v>298</v>
      </c>
      <c r="U73" s="45" t="s">
        <v>44</v>
      </c>
      <c r="V73" s="21" t="s">
        <v>45</v>
      </c>
      <c r="W73" s="21"/>
      <c r="X73" s="21" t="s">
        <v>45</v>
      </c>
    </row>
    <row r="74" s="3" customFormat="1" ht="90" customHeight="1" spans="1:24">
      <c r="A74" s="19" t="s">
        <v>299</v>
      </c>
      <c r="B74" s="15">
        <v>5</v>
      </c>
      <c r="C74" s="19"/>
      <c r="D74" s="15"/>
      <c r="E74" s="15"/>
      <c r="F74" s="15"/>
      <c r="G74" s="15"/>
      <c r="H74" s="18">
        <f t="shared" si="12"/>
        <v>828.218</v>
      </c>
      <c r="I74" s="18">
        <f t="shared" ref="I73:I79" si="13">SUM(J74:M74)</f>
        <v>828.218</v>
      </c>
      <c r="J74" s="18">
        <f t="shared" ref="J74:R74" si="14">SUM(J75:J79)</f>
        <v>692.218</v>
      </c>
      <c r="K74" s="18">
        <f t="shared" si="14"/>
        <v>136</v>
      </c>
      <c r="L74" s="18">
        <f t="shared" si="14"/>
        <v>0</v>
      </c>
      <c r="M74" s="18">
        <f t="shared" si="14"/>
        <v>0</v>
      </c>
      <c r="N74" s="18">
        <f t="shared" si="14"/>
        <v>0</v>
      </c>
      <c r="O74" s="18">
        <f t="shared" si="14"/>
        <v>803</v>
      </c>
      <c r="P74" s="18">
        <f t="shared" si="14"/>
        <v>2145</v>
      </c>
      <c r="Q74" s="15">
        <f t="shared" si="14"/>
        <v>370</v>
      </c>
      <c r="R74" s="15">
        <f t="shared" si="14"/>
        <v>962</v>
      </c>
      <c r="S74" s="15"/>
      <c r="T74" s="15"/>
      <c r="U74" s="42"/>
      <c r="V74" s="41"/>
      <c r="W74" s="41"/>
      <c r="X74" s="41"/>
    </row>
    <row r="75" s="4" customFormat="1" ht="117" customHeight="1" spans="1:24">
      <c r="A75" s="21">
        <v>1</v>
      </c>
      <c r="B75" s="47" t="s">
        <v>300</v>
      </c>
      <c r="C75" s="26" t="s">
        <v>301</v>
      </c>
      <c r="D75" s="21" t="s">
        <v>302</v>
      </c>
      <c r="E75" s="21" t="s">
        <v>302</v>
      </c>
      <c r="F75" s="21" t="s">
        <v>143</v>
      </c>
      <c r="G75" s="21" t="s">
        <v>303</v>
      </c>
      <c r="H75" s="23">
        <f t="shared" si="12"/>
        <v>218.75</v>
      </c>
      <c r="I75" s="23">
        <v>218.75</v>
      </c>
      <c r="J75" s="23">
        <v>218.75</v>
      </c>
      <c r="K75" s="23">
        <v>0</v>
      </c>
      <c r="L75" s="23">
        <v>0</v>
      </c>
      <c r="M75" s="23">
        <v>0</v>
      </c>
      <c r="N75" s="23">
        <v>0</v>
      </c>
      <c r="O75" s="23">
        <v>550</v>
      </c>
      <c r="P75" s="23">
        <v>1480</v>
      </c>
      <c r="Q75" s="27">
        <v>230</v>
      </c>
      <c r="R75" s="27">
        <v>590</v>
      </c>
      <c r="S75" s="30" t="s">
        <v>304</v>
      </c>
      <c r="T75" s="26" t="s">
        <v>305</v>
      </c>
      <c r="U75" s="45" t="s">
        <v>44</v>
      </c>
      <c r="V75" s="21" t="s">
        <v>45</v>
      </c>
      <c r="W75" s="21"/>
      <c r="X75" s="21" t="s">
        <v>45</v>
      </c>
    </row>
    <row r="76" s="4" customFormat="1" ht="111" customHeight="1" spans="1:24">
      <c r="A76" s="21">
        <v>2</v>
      </c>
      <c r="B76" s="26" t="s">
        <v>306</v>
      </c>
      <c r="C76" s="26" t="s">
        <v>307</v>
      </c>
      <c r="D76" s="21" t="s">
        <v>55</v>
      </c>
      <c r="E76" s="23" t="s">
        <v>39</v>
      </c>
      <c r="F76" s="21" t="s">
        <v>55</v>
      </c>
      <c r="G76" s="21" t="s">
        <v>96</v>
      </c>
      <c r="H76" s="23">
        <f t="shared" si="12"/>
        <v>100</v>
      </c>
      <c r="I76" s="23">
        <f t="shared" si="13"/>
        <v>100</v>
      </c>
      <c r="J76" s="23">
        <v>100</v>
      </c>
      <c r="K76" s="23">
        <v>0</v>
      </c>
      <c r="L76" s="23">
        <v>0</v>
      </c>
      <c r="M76" s="23">
        <v>0</v>
      </c>
      <c r="N76" s="23">
        <v>0</v>
      </c>
      <c r="O76" s="23">
        <v>68</v>
      </c>
      <c r="P76" s="23">
        <v>125</v>
      </c>
      <c r="Q76" s="23">
        <v>34</v>
      </c>
      <c r="R76" s="23">
        <v>74</v>
      </c>
      <c r="S76" s="26" t="s">
        <v>308</v>
      </c>
      <c r="T76" s="26" t="s">
        <v>309</v>
      </c>
      <c r="U76" s="21" t="s">
        <v>77</v>
      </c>
      <c r="V76" s="21" t="s">
        <v>45</v>
      </c>
      <c r="W76" s="21"/>
      <c r="X76" s="21" t="s">
        <v>45</v>
      </c>
    </row>
    <row r="77" s="5" customFormat="1" ht="142" customHeight="1" spans="1:24">
      <c r="A77" s="21">
        <v>3</v>
      </c>
      <c r="B77" s="22" t="s">
        <v>310</v>
      </c>
      <c r="C77" s="22" t="s">
        <v>311</v>
      </c>
      <c r="D77" s="23" t="s">
        <v>201</v>
      </c>
      <c r="E77" s="27" t="s">
        <v>39</v>
      </c>
      <c r="F77" s="23" t="s">
        <v>55</v>
      </c>
      <c r="G77" s="23" t="s">
        <v>61</v>
      </c>
      <c r="H77" s="23">
        <f t="shared" si="12"/>
        <v>100</v>
      </c>
      <c r="I77" s="23">
        <f t="shared" si="13"/>
        <v>100</v>
      </c>
      <c r="J77" s="23"/>
      <c r="K77" s="23">
        <v>100</v>
      </c>
      <c r="L77" s="23">
        <v>0</v>
      </c>
      <c r="M77" s="23">
        <v>0</v>
      </c>
      <c r="N77" s="23">
        <v>0</v>
      </c>
      <c r="O77" s="23">
        <v>30</v>
      </c>
      <c r="P77" s="23">
        <v>100</v>
      </c>
      <c r="Q77" s="27">
        <v>10</v>
      </c>
      <c r="R77" s="27">
        <v>32</v>
      </c>
      <c r="S77" s="22" t="s">
        <v>312</v>
      </c>
      <c r="T77" s="22" t="s">
        <v>313</v>
      </c>
      <c r="U77" s="45" t="s">
        <v>44</v>
      </c>
      <c r="V77" s="21" t="s">
        <v>45</v>
      </c>
      <c r="W77" s="21"/>
      <c r="X77" s="21" t="s">
        <v>45</v>
      </c>
    </row>
    <row r="78" s="5" customFormat="1" ht="105" customHeight="1" spans="1:24">
      <c r="A78" s="21">
        <v>4</v>
      </c>
      <c r="B78" s="22" t="s">
        <v>314</v>
      </c>
      <c r="C78" s="22" t="s">
        <v>315</v>
      </c>
      <c r="D78" s="23" t="s">
        <v>241</v>
      </c>
      <c r="E78" s="23" t="s">
        <v>39</v>
      </c>
      <c r="F78" s="23" t="s">
        <v>241</v>
      </c>
      <c r="G78" s="23" t="s">
        <v>316</v>
      </c>
      <c r="H78" s="23">
        <f t="shared" si="12"/>
        <v>42</v>
      </c>
      <c r="I78" s="23">
        <v>42</v>
      </c>
      <c r="J78" s="23">
        <v>6</v>
      </c>
      <c r="K78" s="23">
        <v>36</v>
      </c>
      <c r="L78" s="23">
        <v>0</v>
      </c>
      <c r="M78" s="23">
        <v>0</v>
      </c>
      <c r="N78" s="23">
        <v>0</v>
      </c>
      <c r="O78" s="23">
        <v>90</v>
      </c>
      <c r="P78" s="23">
        <v>275</v>
      </c>
      <c r="Q78" s="23">
        <v>50</v>
      </c>
      <c r="R78" s="23">
        <v>154</v>
      </c>
      <c r="S78" s="22" t="s">
        <v>317</v>
      </c>
      <c r="T78" s="22" t="s">
        <v>318</v>
      </c>
      <c r="U78" s="45" t="s">
        <v>44</v>
      </c>
      <c r="V78" s="21" t="s">
        <v>45</v>
      </c>
      <c r="W78" s="21"/>
      <c r="X78" s="21" t="s">
        <v>45</v>
      </c>
    </row>
    <row r="79" s="5" customFormat="1" ht="86" customHeight="1" spans="1:24">
      <c r="A79" s="21">
        <v>5</v>
      </c>
      <c r="B79" s="22" t="s">
        <v>319</v>
      </c>
      <c r="C79" s="22" t="s">
        <v>320</v>
      </c>
      <c r="D79" s="34" t="s">
        <v>218</v>
      </c>
      <c r="E79" s="23" t="s">
        <v>269</v>
      </c>
      <c r="F79" s="34" t="s">
        <v>218</v>
      </c>
      <c r="G79" s="21" t="s">
        <v>321</v>
      </c>
      <c r="H79" s="23">
        <f t="shared" si="12"/>
        <v>367.468</v>
      </c>
      <c r="I79" s="23">
        <v>367.468</v>
      </c>
      <c r="J79" s="23">
        <v>367.468</v>
      </c>
      <c r="K79" s="23">
        <v>0</v>
      </c>
      <c r="L79" s="23">
        <v>0</v>
      </c>
      <c r="M79" s="23">
        <v>0</v>
      </c>
      <c r="N79" s="23">
        <v>0</v>
      </c>
      <c r="O79" s="58">
        <v>65</v>
      </c>
      <c r="P79" s="58">
        <v>165</v>
      </c>
      <c r="Q79" s="23">
        <v>46</v>
      </c>
      <c r="R79" s="23">
        <v>112</v>
      </c>
      <c r="S79" s="26" t="s">
        <v>322</v>
      </c>
      <c r="T79" s="26" t="s">
        <v>323</v>
      </c>
      <c r="U79" s="45" t="s">
        <v>44</v>
      </c>
      <c r="V79" s="21" t="s">
        <v>45</v>
      </c>
      <c r="W79" s="21"/>
      <c r="X79" s="21" t="s">
        <v>45</v>
      </c>
    </row>
    <row r="80" s="3" customFormat="1" ht="50" customHeight="1" spans="1:24">
      <c r="A80" s="19" t="s">
        <v>324</v>
      </c>
      <c r="B80" s="15">
        <v>24</v>
      </c>
      <c r="C80" s="19"/>
      <c r="D80" s="15"/>
      <c r="E80" s="15"/>
      <c r="F80" s="15"/>
      <c r="G80" s="15"/>
      <c r="H80" s="18">
        <f t="shared" si="12"/>
        <v>4237.565883</v>
      </c>
      <c r="I80" s="18">
        <f t="shared" ref="I80:I104" si="15">SUM(J80:M80)</f>
        <v>4237.565883</v>
      </c>
      <c r="J80" s="18">
        <f t="shared" ref="J80:R80" si="16">SUM(J81:J104)</f>
        <v>2970.065883</v>
      </c>
      <c r="K80" s="18">
        <f t="shared" si="16"/>
        <v>1267.5</v>
      </c>
      <c r="L80" s="18">
        <f t="shared" si="16"/>
        <v>0</v>
      </c>
      <c r="M80" s="18">
        <f t="shared" si="16"/>
        <v>0</v>
      </c>
      <c r="N80" s="18">
        <f t="shared" si="16"/>
        <v>0</v>
      </c>
      <c r="O80" s="18">
        <f t="shared" si="16"/>
        <v>3488</v>
      </c>
      <c r="P80" s="18">
        <f t="shared" si="16"/>
        <v>10181</v>
      </c>
      <c r="Q80" s="15">
        <f t="shared" si="16"/>
        <v>1450</v>
      </c>
      <c r="R80" s="15">
        <f t="shared" si="16"/>
        <v>3952</v>
      </c>
      <c r="S80" s="15"/>
      <c r="T80" s="15"/>
      <c r="U80" s="42"/>
      <c r="V80" s="41"/>
      <c r="W80" s="41"/>
      <c r="X80" s="41"/>
    </row>
    <row r="81" s="4" customFormat="1" ht="143" customHeight="1" spans="1:24">
      <c r="A81" s="21">
        <v>1</v>
      </c>
      <c r="B81" s="26" t="s">
        <v>325</v>
      </c>
      <c r="C81" s="48" t="s">
        <v>326</v>
      </c>
      <c r="D81" s="23" t="s">
        <v>158</v>
      </c>
      <c r="E81" s="49" t="s">
        <v>327</v>
      </c>
      <c r="F81" s="21" t="s">
        <v>158</v>
      </c>
      <c r="G81" s="21" t="s">
        <v>328</v>
      </c>
      <c r="H81" s="23">
        <f t="shared" si="12"/>
        <v>200</v>
      </c>
      <c r="I81" s="23">
        <f t="shared" si="15"/>
        <v>200</v>
      </c>
      <c r="J81" s="23">
        <v>200</v>
      </c>
      <c r="K81" s="23">
        <v>0</v>
      </c>
      <c r="L81" s="23">
        <v>0</v>
      </c>
      <c r="M81" s="23">
        <v>0</v>
      </c>
      <c r="N81" s="23">
        <v>0</v>
      </c>
      <c r="O81" s="23">
        <v>68</v>
      </c>
      <c r="P81" s="23">
        <v>204</v>
      </c>
      <c r="Q81" s="23">
        <v>20</v>
      </c>
      <c r="R81" s="23">
        <v>60</v>
      </c>
      <c r="S81" s="26" t="s">
        <v>329</v>
      </c>
      <c r="T81" s="26" t="s">
        <v>330</v>
      </c>
      <c r="U81" s="45" t="s">
        <v>44</v>
      </c>
      <c r="V81" s="21" t="s">
        <v>45</v>
      </c>
      <c r="W81" s="21"/>
      <c r="X81" s="21" t="s">
        <v>45</v>
      </c>
    </row>
    <row r="82" s="4" customFormat="1" ht="141" customHeight="1" spans="1:24">
      <c r="A82" s="21">
        <v>2</v>
      </c>
      <c r="B82" s="26" t="s">
        <v>331</v>
      </c>
      <c r="C82" s="26" t="s">
        <v>332</v>
      </c>
      <c r="D82" s="21" t="s">
        <v>218</v>
      </c>
      <c r="E82" s="49" t="s">
        <v>327</v>
      </c>
      <c r="F82" s="21" t="s">
        <v>218</v>
      </c>
      <c r="G82" s="21" t="s">
        <v>321</v>
      </c>
      <c r="H82" s="23">
        <f t="shared" si="12"/>
        <v>194</v>
      </c>
      <c r="I82" s="23">
        <v>194</v>
      </c>
      <c r="J82" s="23">
        <v>0</v>
      </c>
      <c r="K82" s="23">
        <v>194</v>
      </c>
      <c r="L82" s="23">
        <v>0</v>
      </c>
      <c r="M82" s="23">
        <v>0</v>
      </c>
      <c r="N82" s="23">
        <v>0</v>
      </c>
      <c r="O82" s="23">
        <v>50</v>
      </c>
      <c r="P82" s="23">
        <v>187</v>
      </c>
      <c r="Q82" s="23">
        <v>11</v>
      </c>
      <c r="R82" s="23">
        <v>36</v>
      </c>
      <c r="S82" s="22" t="s">
        <v>333</v>
      </c>
      <c r="T82" s="22" t="s">
        <v>334</v>
      </c>
      <c r="U82" s="45" t="s">
        <v>44</v>
      </c>
      <c r="V82" s="21" t="s">
        <v>45</v>
      </c>
      <c r="W82" s="21"/>
      <c r="X82" s="21" t="s">
        <v>45</v>
      </c>
    </row>
    <row r="83" s="4" customFormat="1" ht="141" customHeight="1" spans="1:24">
      <c r="A83" s="21">
        <v>3</v>
      </c>
      <c r="B83" s="26" t="s">
        <v>335</v>
      </c>
      <c r="C83" s="22" t="s">
        <v>336</v>
      </c>
      <c r="D83" s="21" t="s">
        <v>143</v>
      </c>
      <c r="E83" s="49" t="s">
        <v>327</v>
      </c>
      <c r="F83" s="21" t="s">
        <v>143</v>
      </c>
      <c r="G83" s="21" t="s">
        <v>206</v>
      </c>
      <c r="H83" s="23">
        <f t="shared" si="12"/>
        <v>198.5</v>
      </c>
      <c r="I83" s="23">
        <v>198.5</v>
      </c>
      <c r="J83" s="50">
        <v>198.5</v>
      </c>
      <c r="K83" s="50">
        <v>0</v>
      </c>
      <c r="L83" s="50">
        <v>0</v>
      </c>
      <c r="M83" s="50">
        <v>0</v>
      </c>
      <c r="N83" s="50">
        <v>0</v>
      </c>
      <c r="O83" s="50">
        <v>277</v>
      </c>
      <c r="P83" s="50">
        <v>805</v>
      </c>
      <c r="Q83" s="62">
        <v>163</v>
      </c>
      <c r="R83" s="62">
        <v>472</v>
      </c>
      <c r="S83" s="63" t="s">
        <v>337</v>
      </c>
      <c r="T83" s="26" t="s">
        <v>338</v>
      </c>
      <c r="U83" s="45" t="s">
        <v>44</v>
      </c>
      <c r="V83" s="21" t="s">
        <v>45</v>
      </c>
      <c r="W83" s="21"/>
      <c r="X83" s="21" t="s">
        <v>45</v>
      </c>
    </row>
    <row r="84" s="4" customFormat="1" ht="139" customHeight="1" spans="1:24">
      <c r="A84" s="21">
        <v>4</v>
      </c>
      <c r="B84" s="26" t="s">
        <v>339</v>
      </c>
      <c r="C84" s="26" t="s">
        <v>340</v>
      </c>
      <c r="D84" s="21" t="s">
        <v>169</v>
      </c>
      <c r="E84" s="21" t="s">
        <v>327</v>
      </c>
      <c r="F84" s="21" t="s">
        <v>169</v>
      </c>
      <c r="G84" s="21" t="s">
        <v>341</v>
      </c>
      <c r="H84" s="23">
        <f t="shared" si="12"/>
        <v>200</v>
      </c>
      <c r="I84" s="23">
        <f t="shared" si="15"/>
        <v>200</v>
      </c>
      <c r="J84" s="23">
        <v>200</v>
      </c>
      <c r="K84" s="23">
        <v>0</v>
      </c>
      <c r="L84" s="23">
        <v>0</v>
      </c>
      <c r="M84" s="23">
        <v>0</v>
      </c>
      <c r="N84" s="23">
        <v>0</v>
      </c>
      <c r="O84" s="23">
        <v>75</v>
      </c>
      <c r="P84" s="23">
        <v>216</v>
      </c>
      <c r="Q84" s="21">
        <v>44</v>
      </c>
      <c r="R84" s="21">
        <v>96</v>
      </c>
      <c r="S84" s="63" t="s">
        <v>342</v>
      </c>
      <c r="T84" s="63" t="s">
        <v>343</v>
      </c>
      <c r="U84" s="45" t="s">
        <v>44</v>
      </c>
      <c r="V84" s="21" t="s">
        <v>45</v>
      </c>
      <c r="W84" s="21"/>
      <c r="X84" s="21" t="s">
        <v>45</v>
      </c>
    </row>
    <row r="85" s="4" customFormat="1" ht="128" customHeight="1" spans="1:24">
      <c r="A85" s="21">
        <v>5</v>
      </c>
      <c r="B85" s="22" t="s">
        <v>344</v>
      </c>
      <c r="C85" s="48" t="s">
        <v>345</v>
      </c>
      <c r="D85" s="21" t="s">
        <v>80</v>
      </c>
      <c r="E85" s="49" t="s">
        <v>327</v>
      </c>
      <c r="F85" s="21" t="s">
        <v>80</v>
      </c>
      <c r="G85" s="21" t="s">
        <v>346</v>
      </c>
      <c r="H85" s="23">
        <f t="shared" si="12"/>
        <v>188.5</v>
      </c>
      <c r="I85" s="23">
        <v>188.5</v>
      </c>
      <c r="J85" s="23">
        <v>0</v>
      </c>
      <c r="K85" s="23">
        <v>188.5</v>
      </c>
      <c r="L85" s="23">
        <v>0</v>
      </c>
      <c r="M85" s="23">
        <v>0</v>
      </c>
      <c r="N85" s="23">
        <v>0</v>
      </c>
      <c r="O85" s="23">
        <v>273</v>
      </c>
      <c r="P85" s="23">
        <v>698</v>
      </c>
      <c r="Q85" s="23">
        <v>38</v>
      </c>
      <c r="R85" s="23">
        <v>108</v>
      </c>
      <c r="S85" s="64" t="s">
        <v>347</v>
      </c>
      <c r="T85" s="64" t="s">
        <v>348</v>
      </c>
      <c r="U85" s="45" t="s">
        <v>44</v>
      </c>
      <c r="V85" s="21" t="s">
        <v>45</v>
      </c>
      <c r="W85" s="21"/>
      <c r="X85" s="21" t="s">
        <v>45</v>
      </c>
    </row>
    <row r="86" s="4" customFormat="1" ht="150" spans="1:24">
      <c r="A86" s="21">
        <v>6</v>
      </c>
      <c r="B86" s="22" t="s">
        <v>349</v>
      </c>
      <c r="C86" s="48" t="s">
        <v>350</v>
      </c>
      <c r="D86" s="23" t="s">
        <v>138</v>
      </c>
      <c r="E86" s="50" t="s">
        <v>327</v>
      </c>
      <c r="F86" s="23" t="s">
        <v>138</v>
      </c>
      <c r="G86" s="23" t="s">
        <v>351</v>
      </c>
      <c r="H86" s="23">
        <f t="shared" si="12"/>
        <v>200</v>
      </c>
      <c r="I86" s="23">
        <f t="shared" si="15"/>
        <v>200</v>
      </c>
      <c r="J86" s="23"/>
      <c r="K86" s="23">
        <v>200</v>
      </c>
      <c r="L86" s="23">
        <v>0</v>
      </c>
      <c r="M86" s="23">
        <v>0</v>
      </c>
      <c r="N86" s="23">
        <v>0</v>
      </c>
      <c r="O86" s="23">
        <v>320</v>
      </c>
      <c r="P86" s="23">
        <v>870</v>
      </c>
      <c r="Q86" s="23">
        <v>135</v>
      </c>
      <c r="R86" s="23">
        <v>342</v>
      </c>
      <c r="S86" s="65" t="s">
        <v>352</v>
      </c>
      <c r="T86" s="66" t="s">
        <v>353</v>
      </c>
      <c r="U86" s="45" t="s">
        <v>44</v>
      </c>
      <c r="V86" s="21" t="s">
        <v>45</v>
      </c>
      <c r="W86" s="21"/>
      <c r="X86" s="21" t="s">
        <v>45</v>
      </c>
    </row>
    <row r="87" s="4" customFormat="1" ht="103" customHeight="1" spans="1:24">
      <c r="A87" s="21">
        <v>7</v>
      </c>
      <c r="B87" s="26" t="s">
        <v>354</v>
      </c>
      <c r="C87" s="51" t="s">
        <v>355</v>
      </c>
      <c r="D87" s="21" t="s">
        <v>106</v>
      </c>
      <c r="E87" s="49" t="s">
        <v>327</v>
      </c>
      <c r="F87" s="21" t="s">
        <v>106</v>
      </c>
      <c r="G87" s="21" t="s">
        <v>356</v>
      </c>
      <c r="H87" s="23">
        <f t="shared" si="12"/>
        <v>200</v>
      </c>
      <c r="I87" s="23">
        <f t="shared" si="15"/>
        <v>200</v>
      </c>
      <c r="J87" s="23"/>
      <c r="K87" s="23">
        <v>200</v>
      </c>
      <c r="L87" s="23">
        <v>0</v>
      </c>
      <c r="M87" s="23">
        <v>0</v>
      </c>
      <c r="N87" s="23">
        <v>0</v>
      </c>
      <c r="O87" s="23">
        <v>62</v>
      </c>
      <c r="P87" s="23">
        <v>142</v>
      </c>
      <c r="Q87" s="23">
        <v>32</v>
      </c>
      <c r="R87" s="23">
        <v>68</v>
      </c>
      <c r="S87" s="26" t="s">
        <v>357</v>
      </c>
      <c r="T87" s="26" t="s">
        <v>330</v>
      </c>
      <c r="U87" s="45" t="s">
        <v>44</v>
      </c>
      <c r="V87" s="21" t="s">
        <v>45</v>
      </c>
      <c r="W87" s="21"/>
      <c r="X87" s="21" t="s">
        <v>45</v>
      </c>
    </row>
    <row r="88" s="4" customFormat="1" ht="154" customHeight="1" spans="1:24">
      <c r="A88" s="21">
        <v>8</v>
      </c>
      <c r="B88" s="26" t="s">
        <v>358</v>
      </c>
      <c r="C88" s="51" t="s">
        <v>359</v>
      </c>
      <c r="D88" s="21" t="s">
        <v>73</v>
      </c>
      <c r="E88" s="49" t="s">
        <v>327</v>
      </c>
      <c r="F88" s="21" t="s">
        <v>73</v>
      </c>
      <c r="G88" s="21" t="s">
        <v>360</v>
      </c>
      <c r="H88" s="23">
        <f t="shared" si="12"/>
        <v>185</v>
      </c>
      <c r="I88" s="23">
        <v>185</v>
      </c>
      <c r="J88" s="23">
        <v>0</v>
      </c>
      <c r="K88" s="23">
        <v>185</v>
      </c>
      <c r="L88" s="23">
        <v>0</v>
      </c>
      <c r="M88" s="23">
        <v>0</v>
      </c>
      <c r="N88" s="23">
        <v>0</v>
      </c>
      <c r="O88" s="23">
        <v>40</v>
      </c>
      <c r="P88" s="23">
        <v>128</v>
      </c>
      <c r="Q88" s="23">
        <v>18</v>
      </c>
      <c r="R88" s="23">
        <v>70</v>
      </c>
      <c r="S88" s="67" t="s">
        <v>361</v>
      </c>
      <c r="T88" s="64" t="s">
        <v>348</v>
      </c>
      <c r="U88" s="45" t="s">
        <v>44</v>
      </c>
      <c r="V88" s="21" t="s">
        <v>45</v>
      </c>
      <c r="W88" s="21"/>
      <c r="X88" s="21" t="s">
        <v>45</v>
      </c>
    </row>
    <row r="89" s="4" customFormat="1" ht="178" customHeight="1" spans="1:24">
      <c r="A89" s="21">
        <v>9</v>
      </c>
      <c r="B89" s="26" t="s">
        <v>362</v>
      </c>
      <c r="C89" s="48" t="s">
        <v>363</v>
      </c>
      <c r="D89" s="21" t="s">
        <v>112</v>
      </c>
      <c r="E89" s="49" t="s">
        <v>327</v>
      </c>
      <c r="F89" s="21" t="s">
        <v>112</v>
      </c>
      <c r="G89" s="21" t="s">
        <v>364</v>
      </c>
      <c r="H89" s="23">
        <f t="shared" si="12"/>
        <v>100</v>
      </c>
      <c r="I89" s="23">
        <f t="shared" si="15"/>
        <v>100</v>
      </c>
      <c r="J89" s="23"/>
      <c r="K89" s="23">
        <v>100</v>
      </c>
      <c r="L89" s="23">
        <v>0</v>
      </c>
      <c r="M89" s="23">
        <v>0</v>
      </c>
      <c r="N89" s="23">
        <v>0</v>
      </c>
      <c r="O89" s="23">
        <v>50</v>
      </c>
      <c r="P89" s="23">
        <v>185</v>
      </c>
      <c r="Q89" s="23">
        <v>15</v>
      </c>
      <c r="R89" s="23">
        <v>55</v>
      </c>
      <c r="S89" s="67" t="s">
        <v>365</v>
      </c>
      <c r="T89" s="64" t="s">
        <v>366</v>
      </c>
      <c r="U89" s="45" t="s">
        <v>44</v>
      </c>
      <c r="V89" s="21" t="s">
        <v>45</v>
      </c>
      <c r="W89" s="21"/>
      <c r="X89" s="21" t="s">
        <v>45</v>
      </c>
    </row>
    <row r="90" s="4" customFormat="1" ht="143" customHeight="1" spans="1:24">
      <c r="A90" s="21">
        <v>10</v>
      </c>
      <c r="B90" s="26" t="s">
        <v>367</v>
      </c>
      <c r="C90" s="51" t="s">
        <v>363</v>
      </c>
      <c r="D90" s="21" t="s">
        <v>241</v>
      </c>
      <c r="E90" s="49" t="s">
        <v>327</v>
      </c>
      <c r="F90" s="21" t="s">
        <v>241</v>
      </c>
      <c r="G90" s="21" t="s">
        <v>368</v>
      </c>
      <c r="H90" s="23">
        <f t="shared" si="12"/>
        <v>100</v>
      </c>
      <c r="I90" s="23">
        <f t="shared" si="15"/>
        <v>100</v>
      </c>
      <c r="J90" s="23"/>
      <c r="K90" s="23">
        <v>100</v>
      </c>
      <c r="L90" s="23">
        <v>0</v>
      </c>
      <c r="M90" s="23">
        <v>0</v>
      </c>
      <c r="N90" s="23">
        <v>0</v>
      </c>
      <c r="O90" s="23">
        <v>50</v>
      </c>
      <c r="P90" s="23">
        <v>182</v>
      </c>
      <c r="Q90" s="23">
        <v>38</v>
      </c>
      <c r="R90" s="23">
        <v>130</v>
      </c>
      <c r="S90" s="67" t="s">
        <v>369</v>
      </c>
      <c r="T90" s="64" t="s">
        <v>370</v>
      </c>
      <c r="U90" s="45" t="s">
        <v>44</v>
      </c>
      <c r="V90" s="21" t="s">
        <v>45</v>
      </c>
      <c r="W90" s="21"/>
      <c r="X90" s="21" t="s">
        <v>45</v>
      </c>
    </row>
    <row r="91" s="4" customFormat="1" ht="143" customHeight="1" spans="1:24">
      <c r="A91" s="21">
        <v>11</v>
      </c>
      <c r="B91" s="22" t="s">
        <v>371</v>
      </c>
      <c r="C91" s="48" t="s">
        <v>363</v>
      </c>
      <c r="D91" s="23" t="s">
        <v>201</v>
      </c>
      <c r="E91" s="50" t="s">
        <v>327</v>
      </c>
      <c r="F91" s="23" t="s">
        <v>201</v>
      </c>
      <c r="G91" s="23" t="s">
        <v>372</v>
      </c>
      <c r="H91" s="23">
        <f t="shared" si="12"/>
        <v>100</v>
      </c>
      <c r="I91" s="23">
        <f t="shared" si="15"/>
        <v>100</v>
      </c>
      <c r="J91" s="23"/>
      <c r="K91" s="23">
        <v>100</v>
      </c>
      <c r="L91" s="23">
        <v>0</v>
      </c>
      <c r="M91" s="23">
        <v>0</v>
      </c>
      <c r="N91" s="23">
        <v>0</v>
      </c>
      <c r="O91" s="23">
        <v>50</v>
      </c>
      <c r="P91" s="23">
        <v>175</v>
      </c>
      <c r="Q91" s="23">
        <v>15</v>
      </c>
      <c r="R91" s="23">
        <v>45</v>
      </c>
      <c r="S91" s="65" t="s">
        <v>373</v>
      </c>
      <c r="T91" s="68" t="s">
        <v>374</v>
      </c>
      <c r="U91" s="45" t="s">
        <v>44</v>
      </c>
      <c r="V91" s="21" t="s">
        <v>45</v>
      </c>
      <c r="W91" s="21"/>
      <c r="X91" s="21" t="s">
        <v>45</v>
      </c>
    </row>
    <row r="92" s="4" customFormat="1" ht="143" customHeight="1" spans="1:24">
      <c r="A92" s="21">
        <v>12</v>
      </c>
      <c r="B92" s="22" t="s">
        <v>375</v>
      </c>
      <c r="C92" s="22" t="s">
        <v>376</v>
      </c>
      <c r="D92" s="23" t="s">
        <v>201</v>
      </c>
      <c r="E92" s="50" t="s">
        <v>327</v>
      </c>
      <c r="F92" s="23" t="s">
        <v>201</v>
      </c>
      <c r="G92" s="23" t="s">
        <v>377</v>
      </c>
      <c r="H92" s="23">
        <f t="shared" si="12"/>
        <v>300</v>
      </c>
      <c r="I92" s="23">
        <f t="shared" si="15"/>
        <v>300</v>
      </c>
      <c r="J92" s="23">
        <v>300</v>
      </c>
      <c r="K92" s="23">
        <v>0</v>
      </c>
      <c r="L92" s="23">
        <v>0</v>
      </c>
      <c r="M92" s="23">
        <v>0</v>
      </c>
      <c r="N92" s="23">
        <v>0</v>
      </c>
      <c r="O92" s="23">
        <v>523</v>
      </c>
      <c r="P92" s="23">
        <v>1502</v>
      </c>
      <c r="Q92" s="27">
        <v>136</v>
      </c>
      <c r="R92" s="27">
        <v>330</v>
      </c>
      <c r="S92" s="65" t="s">
        <v>378</v>
      </c>
      <c r="T92" s="68" t="s">
        <v>374</v>
      </c>
      <c r="U92" s="45" t="s">
        <v>44</v>
      </c>
      <c r="V92" s="21" t="s">
        <v>45</v>
      </c>
      <c r="W92" s="21"/>
      <c r="X92" s="21" t="s">
        <v>45</v>
      </c>
    </row>
    <row r="93" s="4" customFormat="1" ht="241" customHeight="1" spans="1:24">
      <c r="A93" s="21">
        <v>13</v>
      </c>
      <c r="B93" s="22" t="s">
        <v>379</v>
      </c>
      <c r="C93" s="22" t="s">
        <v>380</v>
      </c>
      <c r="D93" s="23" t="s">
        <v>55</v>
      </c>
      <c r="E93" s="50" t="s">
        <v>327</v>
      </c>
      <c r="F93" s="23" t="s">
        <v>55</v>
      </c>
      <c r="G93" s="23" t="s">
        <v>381</v>
      </c>
      <c r="H93" s="23">
        <f t="shared" si="12"/>
        <v>328</v>
      </c>
      <c r="I93" s="23">
        <v>328</v>
      </c>
      <c r="J93" s="23">
        <v>328</v>
      </c>
      <c r="K93" s="23">
        <v>0</v>
      </c>
      <c r="L93" s="23">
        <v>0</v>
      </c>
      <c r="M93" s="23">
        <v>0</v>
      </c>
      <c r="N93" s="23">
        <v>0</v>
      </c>
      <c r="O93" s="23">
        <v>326</v>
      </c>
      <c r="P93" s="23">
        <v>873</v>
      </c>
      <c r="Q93" s="23">
        <v>183</v>
      </c>
      <c r="R93" s="23">
        <v>453</v>
      </c>
      <c r="S93" s="22" t="s">
        <v>382</v>
      </c>
      <c r="T93" s="22" t="s">
        <v>383</v>
      </c>
      <c r="U93" s="45" t="s">
        <v>44</v>
      </c>
      <c r="V93" s="21" t="s">
        <v>45</v>
      </c>
      <c r="W93" s="21"/>
      <c r="X93" s="21" t="s">
        <v>45</v>
      </c>
    </row>
    <row r="94" s="4" customFormat="1" ht="122" customHeight="1" spans="1:24">
      <c r="A94" s="21">
        <v>14</v>
      </c>
      <c r="B94" s="26" t="s">
        <v>384</v>
      </c>
      <c r="C94" s="26" t="s">
        <v>385</v>
      </c>
      <c r="D94" s="52" t="s">
        <v>143</v>
      </c>
      <c r="E94" s="53" t="s">
        <v>386</v>
      </c>
      <c r="F94" s="21" t="s">
        <v>143</v>
      </c>
      <c r="G94" s="21" t="s">
        <v>206</v>
      </c>
      <c r="H94" s="23">
        <f t="shared" si="12"/>
        <v>362</v>
      </c>
      <c r="I94" s="23">
        <v>362</v>
      </c>
      <c r="J94" s="23">
        <v>362</v>
      </c>
      <c r="K94" s="23">
        <v>0</v>
      </c>
      <c r="L94" s="23">
        <v>0</v>
      </c>
      <c r="M94" s="23">
        <v>0</v>
      </c>
      <c r="N94" s="23">
        <v>0</v>
      </c>
      <c r="O94" s="50">
        <v>277</v>
      </c>
      <c r="P94" s="50">
        <v>805</v>
      </c>
      <c r="Q94" s="62">
        <v>163</v>
      </c>
      <c r="R94" s="62">
        <v>472</v>
      </c>
      <c r="S94" s="26" t="s">
        <v>387</v>
      </c>
      <c r="T94" s="26" t="s">
        <v>388</v>
      </c>
      <c r="U94" s="45" t="s">
        <v>44</v>
      </c>
      <c r="V94" s="21" t="s">
        <v>45</v>
      </c>
      <c r="W94" s="21"/>
      <c r="X94" s="21" t="s">
        <v>45</v>
      </c>
    </row>
    <row r="95" s="4" customFormat="1" ht="122" customHeight="1" spans="1:24">
      <c r="A95" s="21">
        <v>15</v>
      </c>
      <c r="B95" s="54" t="s">
        <v>389</v>
      </c>
      <c r="C95" s="54" t="s">
        <v>390</v>
      </c>
      <c r="D95" s="23" t="s">
        <v>138</v>
      </c>
      <c r="E95" s="23" t="s">
        <v>386</v>
      </c>
      <c r="F95" s="23" t="s">
        <v>138</v>
      </c>
      <c r="G95" s="23" t="s">
        <v>391</v>
      </c>
      <c r="H95" s="23">
        <f t="shared" si="12"/>
        <v>194</v>
      </c>
      <c r="I95" s="23">
        <v>194</v>
      </c>
      <c r="J95" s="23">
        <v>194</v>
      </c>
      <c r="K95" s="23">
        <v>0</v>
      </c>
      <c r="L95" s="23">
        <v>0</v>
      </c>
      <c r="M95" s="23">
        <v>0</v>
      </c>
      <c r="N95" s="23">
        <v>0</v>
      </c>
      <c r="O95" s="23">
        <v>152</v>
      </c>
      <c r="P95" s="23">
        <v>428</v>
      </c>
      <c r="Q95" s="27">
        <v>40</v>
      </c>
      <c r="R95" s="27">
        <v>92</v>
      </c>
      <c r="S95" s="22" t="s">
        <v>392</v>
      </c>
      <c r="T95" s="22" t="s">
        <v>393</v>
      </c>
      <c r="U95" s="45" t="s">
        <v>44</v>
      </c>
      <c r="V95" s="21" t="s">
        <v>45</v>
      </c>
      <c r="W95" s="21"/>
      <c r="X95" s="21" t="s">
        <v>45</v>
      </c>
    </row>
    <row r="96" s="4" customFormat="1" ht="143" customHeight="1" spans="1:24">
      <c r="A96" s="21">
        <v>16</v>
      </c>
      <c r="B96" s="26" t="s">
        <v>394</v>
      </c>
      <c r="C96" s="26" t="s">
        <v>395</v>
      </c>
      <c r="D96" s="21" t="s">
        <v>158</v>
      </c>
      <c r="E96" s="21" t="s">
        <v>386</v>
      </c>
      <c r="F96" s="21" t="s">
        <v>158</v>
      </c>
      <c r="G96" s="21" t="s">
        <v>396</v>
      </c>
      <c r="H96" s="23">
        <f t="shared" si="12"/>
        <v>200</v>
      </c>
      <c r="I96" s="23">
        <f t="shared" si="15"/>
        <v>200</v>
      </c>
      <c r="J96" s="23">
        <v>200</v>
      </c>
      <c r="K96" s="23">
        <v>0</v>
      </c>
      <c r="L96" s="23">
        <v>0</v>
      </c>
      <c r="M96" s="23">
        <v>0</v>
      </c>
      <c r="N96" s="23">
        <v>0</v>
      </c>
      <c r="O96" s="23">
        <v>58</v>
      </c>
      <c r="P96" s="23">
        <v>180</v>
      </c>
      <c r="Q96" s="21">
        <v>20</v>
      </c>
      <c r="R96" s="21">
        <v>60</v>
      </c>
      <c r="S96" s="26" t="s">
        <v>397</v>
      </c>
      <c r="T96" s="26" t="s">
        <v>398</v>
      </c>
      <c r="U96" s="45" t="s">
        <v>44</v>
      </c>
      <c r="V96" s="21" t="s">
        <v>45</v>
      </c>
      <c r="W96" s="21"/>
      <c r="X96" s="21" t="s">
        <v>45</v>
      </c>
    </row>
    <row r="97" s="4" customFormat="1" ht="94" customHeight="1" spans="1:24">
      <c r="A97" s="21">
        <v>17</v>
      </c>
      <c r="B97" s="26" t="s">
        <v>399</v>
      </c>
      <c r="C97" s="51" t="s">
        <v>400</v>
      </c>
      <c r="D97" s="49" t="s">
        <v>169</v>
      </c>
      <c r="E97" s="49" t="s">
        <v>386</v>
      </c>
      <c r="F97" s="21" t="s">
        <v>169</v>
      </c>
      <c r="G97" s="21" t="s">
        <v>401</v>
      </c>
      <c r="H97" s="23">
        <f t="shared" si="12"/>
        <v>104.304247</v>
      </c>
      <c r="I97" s="23">
        <v>104.304247</v>
      </c>
      <c r="J97" s="23">
        <v>104.304247</v>
      </c>
      <c r="K97" s="23">
        <v>0</v>
      </c>
      <c r="L97" s="23">
        <v>0</v>
      </c>
      <c r="M97" s="23">
        <v>0</v>
      </c>
      <c r="N97" s="23">
        <v>0</v>
      </c>
      <c r="O97" s="23">
        <v>512</v>
      </c>
      <c r="P97" s="23">
        <v>1563</v>
      </c>
      <c r="Q97" s="49">
        <v>187</v>
      </c>
      <c r="R97" s="49">
        <v>530</v>
      </c>
      <c r="S97" s="26" t="s">
        <v>402</v>
      </c>
      <c r="T97" s="26" t="s">
        <v>403</v>
      </c>
      <c r="U97" s="45" t="s">
        <v>44</v>
      </c>
      <c r="V97" s="21" t="s">
        <v>45</v>
      </c>
      <c r="W97" s="21"/>
      <c r="X97" s="21" t="s">
        <v>45</v>
      </c>
    </row>
    <row r="98" s="4" customFormat="1" ht="94" customHeight="1" spans="1:24">
      <c r="A98" s="21">
        <v>18</v>
      </c>
      <c r="B98" s="26" t="s">
        <v>404</v>
      </c>
      <c r="C98" s="26" t="s">
        <v>405</v>
      </c>
      <c r="D98" s="21" t="s">
        <v>169</v>
      </c>
      <c r="E98" s="21" t="s">
        <v>386</v>
      </c>
      <c r="F98" s="21" t="s">
        <v>169</v>
      </c>
      <c r="G98" s="21" t="s">
        <v>406</v>
      </c>
      <c r="H98" s="23">
        <f t="shared" si="12"/>
        <v>243.261636</v>
      </c>
      <c r="I98" s="23">
        <v>243.261636</v>
      </c>
      <c r="J98" s="23">
        <v>243.261636</v>
      </c>
      <c r="K98" s="23">
        <v>0</v>
      </c>
      <c r="L98" s="23">
        <v>0</v>
      </c>
      <c r="M98" s="23">
        <v>0</v>
      </c>
      <c r="N98" s="23">
        <v>0</v>
      </c>
      <c r="O98" s="23">
        <v>55</v>
      </c>
      <c r="P98" s="23">
        <v>166</v>
      </c>
      <c r="Q98" s="21">
        <v>25</v>
      </c>
      <c r="R98" s="21">
        <v>56</v>
      </c>
      <c r="S98" s="26" t="s">
        <v>407</v>
      </c>
      <c r="T98" s="26" t="s">
        <v>408</v>
      </c>
      <c r="U98" s="45" t="s">
        <v>44</v>
      </c>
      <c r="V98" s="21" t="s">
        <v>45</v>
      </c>
      <c r="W98" s="21"/>
      <c r="X98" s="21" t="s">
        <v>45</v>
      </c>
    </row>
    <row r="99" s="4" customFormat="1" ht="114" customHeight="1" spans="1:24">
      <c r="A99" s="21">
        <v>19</v>
      </c>
      <c r="B99" s="26" t="s">
        <v>409</v>
      </c>
      <c r="C99" s="26" t="s">
        <v>410</v>
      </c>
      <c r="D99" s="21" t="s">
        <v>218</v>
      </c>
      <c r="E99" s="21" t="s">
        <v>386</v>
      </c>
      <c r="F99" s="21" t="s">
        <v>218</v>
      </c>
      <c r="G99" s="21" t="s">
        <v>411</v>
      </c>
      <c r="H99" s="23">
        <f t="shared" si="12"/>
        <v>200</v>
      </c>
      <c r="I99" s="23">
        <f t="shared" si="15"/>
        <v>200</v>
      </c>
      <c r="J99" s="23">
        <v>200</v>
      </c>
      <c r="K99" s="23">
        <v>0</v>
      </c>
      <c r="L99" s="23">
        <v>0</v>
      </c>
      <c r="M99" s="23">
        <v>0</v>
      </c>
      <c r="N99" s="23">
        <v>0</v>
      </c>
      <c r="O99" s="23">
        <v>65</v>
      </c>
      <c r="P99" s="23">
        <v>254</v>
      </c>
      <c r="Q99" s="21">
        <v>30</v>
      </c>
      <c r="R99" s="21">
        <v>106</v>
      </c>
      <c r="S99" s="26" t="s">
        <v>412</v>
      </c>
      <c r="T99" s="26" t="s">
        <v>413</v>
      </c>
      <c r="U99" s="45" t="s">
        <v>44</v>
      </c>
      <c r="V99" s="21" t="s">
        <v>45</v>
      </c>
      <c r="W99" s="21"/>
      <c r="X99" s="21" t="s">
        <v>45</v>
      </c>
    </row>
    <row r="100" s="4" customFormat="1" ht="349" customHeight="1" spans="1:24">
      <c r="A100" s="21">
        <v>20</v>
      </c>
      <c r="B100" s="51" t="s">
        <v>414</v>
      </c>
      <c r="C100" s="26" t="s">
        <v>415</v>
      </c>
      <c r="D100" s="21" t="s">
        <v>55</v>
      </c>
      <c r="E100" s="23" t="s">
        <v>416</v>
      </c>
      <c r="F100" s="21" t="s">
        <v>55</v>
      </c>
      <c r="G100" s="21" t="s">
        <v>417</v>
      </c>
      <c r="H100" s="23">
        <f t="shared" si="12"/>
        <v>200</v>
      </c>
      <c r="I100" s="23">
        <f t="shared" si="15"/>
        <v>200</v>
      </c>
      <c r="J100" s="50">
        <v>200</v>
      </c>
      <c r="K100" s="50">
        <v>0</v>
      </c>
      <c r="L100" s="50">
        <v>0</v>
      </c>
      <c r="M100" s="50">
        <v>0</v>
      </c>
      <c r="N100" s="50">
        <v>0</v>
      </c>
      <c r="O100" s="50">
        <v>50</v>
      </c>
      <c r="P100" s="50">
        <v>142</v>
      </c>
      <c r="Q100" s="23">
        <v>15</v>
      </c>
      <c r="R100" s="23">
        <v>38</v>
      </c>
      <c r="S100" s="63" t="s">
        <v>418</v>
      </c>
      <c r="T100" s="26" t="s">
        <v>419</v>
      </c>
      <c r="U100" s="21" t="s">
        <v>77</v>
      </c>
      <c r="V100" s="21" t="s">
        <v>45</v>
      </c>
      <c r="W100" s="21"/>
      <c r="X100" s="21" t="s">
        <v>45</v>
      </c>
    </row>
    <row r="101" s="4" customFormat="1" ht="236" customHeight="1" spans="1:24">
      <c r="A101" s="21">
        <v>21</v>
      </c>
      <c r="B101" s="51" t="s">
        <v>420</v>
      </c>
      <c r="C101" s="26" t="s">
        <v>421</v>
      </c>
      <c r="D101" s="21" t="s">
        <v>106</v>
      </c>
      <c r="E101" s="23" t="s">
        <v>416</v>
      </c>
      <c r="F101" s="21" t="s">
        <v>106</v>
      </c>
      <c r="G101" s="21" t="s">
        <v>422</v>
      </c>
      <c r="H101" s="23">
        <f t="shared" si="12"/>
        <v>200</v>
      </c>
      <c r="I101" s="23">
        <f t="shared" si="15"/>
        <v>200</v>
      </c>
      <c r="J101" s="50">
        <v>200</v>
      </c>
      <c r="K101" s="50"/>
      <c r="L101" s="50"/>
      <c r="M101" s="50"/>
      <c r="N101" s="50"/>
      <c r="O101" s="50">
        <v>82</v>
      </c>
      <c r="P101" s="50">
        <v>258</v>
      </c>
      <c r="Q101" s="23">
        <v>21</v>
      </c>
      <c r="R101" s="23">
        <v>75</v>
      </c>
      <c r="S101" s="63" t="s">
        <v>423</v>
      </c>
      <c r="T101" s="26" t="s">
        <v>419</v>
      </c>
      <c r="U101" s="21" t="s">
        <v>77</v>
      </c>
      <c r="V101" s="21" t="s">
        <v>45</v>
      </c>
      <c r="W101" s="21"/>
      <c r="X101" s="21" t="s">
        <v>45</v>
      </c>
    </row>
    <row r="102" s="4" customFormat="1" ht="101" customHeight="1" spans="1:24">
      <c r="A102" s="21">
        <v>22</v>
      </c>
      <c r="B102" s="26" t="s">
        <v>424</v>
      </c>
      <c r="C102" s="55" t="s">
        <v>425</v>
      </c>
      <c r="D102" s="21" t="s">
        <v>218</v>
      </c>
      <c r="E102" s="23" t="s">
        <v>81</v>
      </c>
      <c r="F102" s="21" t="s">
        <v>218</v>
      </c>
      <c r="G102" s="21" t="s">
        <v>321</v>
      </c>
      <c r="H102" s="23">
        <f t="shared" si="12"/>
        <v>10</v>
      </c>
      <c r="I102" s="23">
        <f t="shared" si="15"/>
        <v>10</v>
      </c>
      <c r="J102" s="59">
        <v>10</v>
      </c>
      <c r="K102" s="50"/>
      <c r="L102" s="50"/>
      <c r="M102" s="50"/>
      <c r="N102" s="50"/>
      <c r="O102" s="23">
        <v>30</v>
      </c>
      <c r="P102" s="23">
        <v>101</v>
      </c>
      <c r="Q102" s="27">
        <v>11</v>
      </c>
      <c r="R102" s="27">
        <v>32</v>
      </c>
      <c r="S102" s="30" t="s">
        <v>426</v>
      </c>
      <c r="T102" s="26" t="s">
        <v>427</v>
      </c>
      <c r="U102" s="23" t="s">
        <v>288</v>
      </c>
      <c r="V102" s="21" t="s">
        <v>45</v>
      </c>
      <c r="W102" s="21"/>
      <c r="X102" s="21" t="s">
        <v>45</v>
      </c>
    </row>
    <row r="103" s="4" customFormat="1" ht="101" customHeight="1" spans="1:24">
      <c r="A103" s="21">
        <v>23</v>
      </c>
      <c r="B103" s="26" t="s">
        <v>428</v>
      </c>
      <c r="C103" s="55" t="s">
        <v>429</v>
      </c>
      <c r="D103" s="21" t="s">
        <v>106</v>
      </c>
      <c r="E103" s="23" t="s">
        <v>81</v>
      </c>
      <c r="F103" s="21" t="s">
        <v>106</v>
      </c>
      <c r="G103" s="21" t="s">
        <v>430</v>
      </c>
      <c r="H103" s="23">
        <f t="shared" si="12"/>
        <v>20</v>
      </c>
      <c r="I103" s="23">
        <f t="shared" si="15"/>
        <v>20</v>
      </c>
      <c r="J103" s="59">
        <v>20</v>
      </c>
      <c r="K103" s="50"/>
      <c r="L103" s="50"/>
      <c r="M103" s="50"/>
      <c r="N103" s="50"/>
      <c r="O103" s="23">
        <v>28</v>
      </c>
      <c r="P103" s="23">
        <v>76</v>
      </c>
      <c r="Q103" s="27">
        <v>60</v>
      </c>
      <c r="R103" s="27">
        <v>165</v>
      </c>
      <c r="S103" s="30" t="s">
        <v>431</v>
      </c>
      <c r="T103" s="26" t="s">
        <v>427</v>
      </c>
      <c r="U103" s="23" t="s">
        <v>288</v>
      </c>
      <c r="V103" s="21" t="s">
        <v>45</v>
      </c>
      <c r="W103" s="21"/>
      <c r="X103" s="21" t="s">
        <v>45</v>
      </c>
    </row>
    <row r="104" s="4" customFormat="1" ht="101" customHeight="1" spans="1:24">
      <c r="A104" s="21">
        <v>24</v>
      </c>
      <c r="B104" s="26" t="s">
        <v>432</v>
      </c>
      <c r="C104" s="55" t="s">
        <v>425</v>
      </c>
      <c r="D104" s="21" t="s">
        <v>112</v>
      </c>
      <c r="E104" s="23" t="s">
        <v>81</v>
      </c>
      <c r="F104" s="21" t="s">
        <v>112</v>
      </c>
      <c r="G104" s="21" t="s">
        <v>364</v>
      </c>
      <c r="H104" s="23">
        <f t="shared" si="12"/>
        <v>10</v>
      </c>
      <c r="I104" s="23">
        <f t="shared" si="15"/>
        <v>10</v>
      </c>
      <c r="J104" s="59">
        <v>10</v>
      </c>
      <c r="K104" s="50"/>
      <c r="L104" s="50"/>
      <c r="M104" s="50"/>
      <c r="N104" s="50"/>
      <c r="O104" s="23">
        <v>15</v>
      </c>
      <c r="P104" s="23">
        <v>41</v>
      </c>
      <c r="Q104" s="27">
        <v>30</v>
      </c>
      <c r="R104" s="27">
        <v>61</v>
      </c>
      <c r="S104" s="30" t="s">
        <v>433</v>
      </c>
      <c r="T104" s="26" t="s">
        <v>427</v>
      </c>
      <c r="U104" s="23" t="s">
        <v>288</v>
      </c>
      <c r="V104" s="21" t="s">
        <v>45</v>
      </c>
      <c r="W104" s="21"/>
      <c r="X104" s="21" t="s">
        <v>45</v>
      </c>
    </row>
    <row r="105" s="3" customFormat="1" ht="51" customHeight="1" spans="1:24">
      <c r="A105" s="19" t="s">
        <v>434</v>
      </c>
      <c r="B105" s="15">
        <f>SUM(B106)</f>
        <v>13</v>
      </c>
      <c r="C105" s="15"/>
      <c r="D105" s="15"/>
      <c r="E105" s="15"/>
      <c r="F105" s="15"/>
      <c r="G105" s="15"/>
      <c r="H105" s="18">
        <f t="shared" ref="C105:R105" si="17">SUM(H106)</f>
        <v>1466.567842</v>
      </c>
      <c r="I105" s="18">
        <f t="shared" si="17"/>
        <v>1426.567842</v>
      </c>
      <c r="J105" s="18">
        <f t="shared" si="17"/>
        <v>1059.2996</v>
      </c>
      <c r="K105" s="18">
        <f t="shared" si="17"/>
        <v>367.268242</v>
      </c>
      <c r="L105" s="18">
        <f t="shared" si="17"/>
        <v>0</v>
      </c>
      <c r="M105" s="18">
        <f t="shared" si="17"/>
        <v>0</v>
      </c>
      <c r="N105" s="18">
        <f t="shared" si="17"/>
        <v>40</v>
      </c>
      <c r="O105" s="18">
        <f t="shared" si="17"/>
        <v>720</v>
      </c>
      <c r="P105" s="18">
        <f t="shared" si="17"/>
        <v>1850</v>
      </c>
      <c r="Q105" s="15">
        <f t="shared" si="17"/>
        <v>379</v>
      </c>
      <c r="R105" s="15">
        <f t="shared" si="17"/>
        <v>1050</v>
      </c>
      <c r="S105" s="15"/>
      <c r="T105" s="15"/>
      <c r="U105" s="42"/>
      <c r="V105" s="41"/>
      <c r="W105" s="41"/>
      <c r="X105" s="41"/>
    </row>
    <row r="106" s="3" customFormat="1" ht="56" customHeight="1" spans="1:24">
      <c r="A106" s="19" t="s">
        <v>435</v>
      </c>
      <c r="B106" s="15">
        <v>13</v>
      </c>
      <c r="C106" s="42"/>
      <c r="D106" s="42"/>
      <c r="E106" s="42"/>
      <c r="F106" s="42"/>
      <c r="G106" s="42"/>
      <c r="H106" s="18">
        <f t="shared" si="12"/>
        <v>1466.567842</v>
      </c>
      <c r="I106" s="18">
        <f t="shared" ref="I106:I121" si="18">SUM(J106:M106)</f>
        <v>1426.567842</v>
      </c>
      <c r="J106" s="18">
        <f t="shared" ref="J106:R106" si="19">SUM(J107:J119)</f>
        <v>1059.2996</v>
      </c>
      <c r="K106" s="18">
        <f t="shared" si="19"/>
        <v>367.268242</v>
      </c>
      <c r="L106" s="18">
        <f t="shared" si="19"/>
        <v>0</v>
      </c>
      <c r="M106" s="18">
        <f t="shared" si="19"/>
        <v>0</v>
      </c>
      <c r="N106" s="18">
        <f t="shared" si="19"/>
        <v>40</v>
      </c>
      <c r="O106" s="18">
        <f t="shared" si="19"/>
        <v>720</v>
      </c>
      <c r="P106" s="18">
        <f t="shared" si="19"/>
        <v>1850</v>
      </c>
      <c r="Q106" s="15">
        <f t="shared" si="19"/>
        <v>379</v>
      </c>
      <c r="R106" s="15">
        <f t="shared" si="19"/>
        <v>1050</v>
      </c>
      <c r="S106" s="15"/>
      <c r="T106" s="15"/>
      <c r="U106" s="42"/>
      <c r="V106" s="41"/>
      <c r="W106" s="41"/>
      <c r="X106" s="41"/>
    </row>
    <row r="107" s="4" customFormat="1" ht="154" customHeight="1" spans="1:24">
      <c r="A107" s="21">
        <v>1</v>
      </c>
      <c r="B107" s="26" t="s">
        <v>436</v>
      </c>
      <c r="C107" s="22" t="s">
        <v>437</v>
      </c>
      <c r="D107" s="21" t="s">
        <v>438</v>
      </c>
      <c r="E107" s="21" t="s">
        <v>438</v>
      </c>
      <c r="F107" s="21" t="s">
        <v>106</v>
      </c>
      <c r="G107" s="21" t="s">
        <v>273</v>
      </c>
      <c r="H107" s="23">
        <f t="shared" si="12"/>
        <v>75.950633</v>
      </c>
      <c r="I107" s="23">
        <v>75.950633</v>
      </c>
      <c r="J107" s="23">
        <v>75.950633</v>
      </c>
      <c r="K107" s="23">
        <v>0</v>
      </c>
      <c r="L107" s="23">
        <v>0</v>
      </c>
      <c r="M107" s="23">
        <v>0</v>
      </c>
      <c r="N107" s="23">
        <v>0</v>
      </c>
      <c r="O107" s="23">
        <v>34</v>
      </c>
      <c r="P107" s="23">
        <v>117</v>
      </c>
      <c r="Q107" s="21">
        <v>15</v>
      </c>
      <c r="R107" s="21">
        <v>45</v>
      </c>
      <c r="S107" s="22" t="s">
        <v>439</v>
      </c>
      <c r="T107" s="26" t="s">
        <v>440</v>
      </c>
      <c r="U107" s="45" t="s">
        <v>44</v>
      </c>
      <c r="V107" s="21" t="s">
        <v>45</v>
      </c>
      <c r="W107" s="21"/>
      <c r="X107" s="21" t="s">
        <v>45</v>
      </c>
    </row>
    <row r="108" s="4" customFormat="1" ht="116" customHeight="1" spans="1:24">
      <c r="A108" s="21">
        <v>2</v>
      </c>
      <c r="B108" s="22" t="s">
        <v>441</v>
      </c>
      <c r="C108" s="22" t="s">
        <v>442</v>
      </c>
      <c r="D108" s="23" t="s">
        <v>55</v>
      </c>
      <c r="E108" s="23" t="s">
        <v>438</v>
      </c>
      <c r="F108" s="23" t="s">
        <v>55</v>
      </c>
      <c r="G108" s="23" t="s">
        <v>443</v>
      </c>
      <c r="H108" s="23">
        <f t="shared" si="12"/>
        <v>70</v>
      </c>
      <c r="I108" s="23">
        <f t="shared" si="18"/>
        <v>70</v>
      </c>
      <c r="J108" s="23">
        <v>70</v>
      </c>
      <c r="K108" s="23">
        <v>0</v>
      </c>
      <c r="L108" s="23">
        <v>0</v>
      </c>
      <c r="M108" s="23">
        <v>0</v>
      </c>
      <c r="N108" s="23">
        <v>0</v>
      </c>
      <c r="O108" s="23">
        <v>42</v>
      </c>
      <c r="P108" s="23">
        <v>83</v>
      </c>
      <c r="Q108" s="23">
        <v>19</v>
      </c>
      <c r="R108" s="23">
        <v>43</v>
      </c>
      <c r="S108" s="22" t="s">
        <v>444</v>
      </c>
      <c r="T108" s="26" t="s">
        <v>440</v>
      </c>
      <c r="U108" s="45" t="s">
        <v>44</v>
      </c>
      <c r="V108" s="21" t="s">
        <v>45</v>
      </c>
      <c r="W108" s="21"/>
      <c r="X108" s="21" t="s">
        <v>45</v>
      </c>
    </row>
    <row r="109" s="4" customFormat="1" ht="152" customHeight="1" spans="1:24">
      <c r="A109" s="21">
        <v>3</v>
      </c>
      <c r="B109" s="56" t="s">
        <v>445</v>
      </c>
      <c r="C109" s="22" t="s">
        <v>446</v>
      </c>
      <c r="D109" s="21" t="s">
        <v>241</v>
      </c>
      <c r="E109" s="21" t="s">
        <v>438</v>
      </c>
      <c r="F109" s="21" t="s">
        <v>241</v>
      </c>
      <c r="G109" s="21" t="s">
        <v>316</v>
      </c>
      <c r="H109" s="23">
        <f t="shared" si="12"/>
        <v>157.5636</v>
      </c>
      <c r="I109" s="23">
        <v>157.5636</v>
      </c>
      <c r="J109" s="23">
        <v>2.5636</v>
      </c>
      <c r="K109" s="23">
        <v>155</v>
      </c>
      <c r="L109" s="23">
        <v>0</v>
      </c>
      <c r="M109" s="23">
        <v>0</v>
      </c>
      <c r="N109" s="23">
        <v>0</v>
      </c>
      <c r="O109" s="23">
        <v>58</v>
      </c>
      <c r="P109" s="23">
        <v>168</v>
      </c>
      <c r="Q109" s="21">
        <v>28</v>
      </c>
      <c r="R109" s="21">
        <v>78</v>
      </c>
      <c r="S109" s="26" t="s">
        <v>447</v>
      </c>
      <c r="T109" s="26" t="s">
        <v>448</v>
      </c>
      <c r="U109" s="45" t="s">
        <v>44</v>
      </c>
      <c r="V109" s="21" t="s">
        <v>45</v>
      </c>
      <c r="W109" s="21"/>
      <c r="X109" s="21" t="s">
        <v>45</v>
      </c>
    </row>
    <row r="110" s="4" customFormat="1" ht="125" customHeight="1" spans="1:24">
      <c r="A110" s="21">
        <v>4</v>
      </c>
      <c r="B110" s="26" t="s">
        <v>449</v>
      </c>
      <c r="C110" s="22" t="s">
        <v>450</v>
      </c>
      <c r="D110" s="21" t="s">
        <v>218</v>
      </c>
      <c r="E110" s="21" t="s">
        <v>438</v>
      </c>
      <c r="F110" s="21" t="s">
        <v>218</v>
      </c>
      <c r="G110" s="21" t="s">
        <v>451</v>
      </c>
      <c r="H110" s="23">
        <f t="shared" si="12"/>
        <v>180.785367</v>
      </c>
      <c r="I110" s="23">
        <v>180.785367</v>
      </c>
      <c r="J110" s="23">
        <v>10.785367</v>
      </c>
      <c r="K110" s="23">
        <v>170</v>
      </c>
      <c r="L110" s="23">
        <v>0</v>
      </c>
      <c r="M110" s="23">
        <v>0</v>
      </c>
      <c r="N110" s="23">
        <v>0</v>
      </c>
      <c r="O110" s="23">
        <v>38</v>
      </c>
      <c r="P110" s="23">
        <v>116</v>
      </c>
      <c r="Q110" s="23">
        <v>15</v>
      </c>
      <c r="R110" s="23">
        <v>50</v>
      </c>
      <c r="S110" s="22" t="s">
        <v>452</v>
      </c>
      <c r="T110" s="26" t="s">
        <v>440</v>
      </c>
      <c r="U110" s="45" t="s">
        <v>44</v>
      </c>
      <c r="V110" s="21" t="s">
        <v>45</v>
      </c>
      <c r="W110" s="21"/>
      <c r="X110" s="21" t="s">
        <v>45</v>
      </c>
    </row>
    <row r="111" s="4" customFormat="1" ht="95" customHeight="1" spans="1:24">
      <c r="A111" s="21">
        <v>5</v>
      </c>
      <c r="B111" s="22" t="s">
        <v>453</v>
      </c>
      <c r="C111" s="22" t="s">
        <v>454</v>
      </c>
      <c r="D111" s="23" t="s">
        <v>55</v>
      </c>
      <c r="E111" s="23" t="s">
        <v>438</v>
      </c>
      <c r="F111" s="23" t="s">
        <v>55</v>
      </c>
      <c r="G111" s="23" t="s">
        <v>417</v>
      </c>
      <c r="H111" s="23">
        <f t="shared" si="12"/>
        <v>124</v>
      </c>
      <c r="I111" s="23">
        <v>124</v>
      </c>
      <c r="J111" s="23">
        <v>124</v>
      </c>
      <c r="K111" s="23">
        <v>0</v>
      </c>
      <c r="L111" s="23">
        <v>0</v>
      </c>
      <c r="M111" s="23">
        <v>0</v>
      </c>
      <c r="N111" s="23">
        <v>0</v>
      </c>
      <c r="O111" s="23">
        <v>43</v>
      </c>
      <c r="P111" s="23">
        <v>110</v>
      </c>
      <c r="Q111" s="27">
        <v>31</v>
      </c>
      <c r="R111" s="27">
        <v>67</v>
      </c>
      <c r="S111" s="22" t="s">
        <v>455</v>
      </c>
      <c r="T111" s="26" t="s">
        <v>440</v>
      </c>
      <c r="U111" s="45" t="s">
        <v>44</v>
      </c>
      <c r="V111" s="21" t="s">
        <v>45</v>
      </c>
      <c r="W111" s="21"/>
      <c r="X111" s="21" t="s">
        <v>45</v>
      </c>
    </row>
    <row r="112" s="4" customFormat="1" ht="140" customHeight="1" spans="1:24">
      <c r="A112" s="21">
        <v>6</v>
      </c>
      <c r="B112" s="22" t="s">
        <v>456</v>
      </c>
      <c r="C112" s="26" t="s">
        <v>457</v>
      </c>
      <c r="D112" s="21" t="s">
        <v>138</v>
      </c>
      <c r="E112" s="21" t="s">
        <v>438</v>
      </c>
      <c r="F112" s="21" t="s">
        <v>138</v>
      </c>
      <c r="G112" s="21" t="s">
        <v>458</v>
      </c>
      <c r="H112" s="23">
        <f t="shared" si="12"/>
        <v>100</v>
      </c>
      <c r="I112" s="23">
        <f t="shared" si="18"/>
        <v>100</v>
      </c>
      <c r="J112" s="23">
        <v>58</v>
      </c>
      <c r="K112" s="23">
        <v>42</v>
      </c>
      <c r="L112" s="23">
        <v>0</v>
      </c>
      <c r="M112" s="23">
        <v>0</v>
      </c>
      <c r="N112" s="23">
        <v>0</v>
      </c>
      <c r="O112" s="23">
        <v>35</v>
      </c>
      <c r="P112" s="23">
        <v>142</v>
      </c>
      <c r="Q112" s="23">
        <v>18</v>
      </c>
      <c r="R112" s="23">
        <v>75</v>
      </c>
      <c r="S112" s="22" t="s">
        <v>459</v>
      </c>
      <c r="T112" s="22" t="s">
        <v>460</v>
      </c>
      <c r="U112" s="45" t="s">
        <v>77</v>
      </c>
      <c r="V112" s="21" t="s">
        <v>45</v>
      </c>
      <c r="W112" s="21"/>
      <c r="X112" s="21" t="s">
        <v>45</v>
      </c>
    </row>
    <row r="113" s="4" customFormat="1" ht="140" customHeight="1" spans="1:24">
      <c r="A113" s="21">
        <v>7</v>
      </c>
      <c r="B113" s="22" t="s">
        <v>461</v>
      </c>
      <c r="C113" s="26" t="s">
        <v>462</v>
      </c>
      <c r="D113" s="21" t="s">
        <v>106</v>
      </c>
      <c r="E113" s="21" t="s">
        <v>438</v>
      </c>
      <c r="F113" s="21" t="s">
        <v>106</v>
      </c>
      <c r="G113" s="21" t="s">
        <v>463</v>
      </c>
      <c r="H113" s="23">
        <f t="shared" si="12"/>
        <v>75</v>
      </c>
      <c r="I113" s="23">
        <f t="shared" si="18"/>
        <v>75</v>
      </c>
      <c r="J113" s="23">
        <v>75</v>
      </c>
      <c r="K113" s="23">
        <v>0</v>
      </c>
      <c r="L113" s="23">
        <v>0</v>
      </c>
      <c r="M113" s="23">
        <v>0</v>
      </c>
      <c r="N113" s="23">
        <v>0</v>
      </c>
      <c r="O113" s="23">
        <v>54</v>
      </c>
      <c r="P113" s="23">
        <v>145</v>
      </c>
      <c r="Q113" s="23">
        <v>26</v>
      </c>
      <c r="R113" s="23">
        <v>83</v>
      </c>
      <c r="S113" s="22" t="s">
        <v>464</v>
      </c>
      <c r="T113" s="22" t="s">
        <v>465</v>
      </c>
      <c r="U113" s="45" t="s">
        <v>77</v>
      </c>
      <c r="V113" s="21" t="s">
        <v>45</v>
      </c>
      <c r="W113" s="21"/>
      <c r="X113" s="21" t="s">
        <v>45</v>
      </c>
    </row>
    <row r="114" s="4" customFormat="1" ht="140" customHeight="1" spans="1:24">
      <c r="A114" s="21">
        <v>8</v>
      </c>
      <c r="B114" s="22" t="s">
        <v>466</v>
      </c>
      <c r="C114" s="26" t="s">
        <v>467</v>
      </c>
      <c r="D114" s="21" t="s">
        <v>169</v>
      </c>
      <c r="E114" s="21" t="s">
        <v>438</v>
      </c>
      <c r="F114" s="21" t="s">
        <v>169</v>
      </c>
      <c r="G114" s="21" t="s">
        <v>468</v>
      </c>
      <c r="H114" s="23">
        <f t="shared" si="12"/>
        <v>115</v>
      </c>
      <c r="I114" s="23">
        <f t="shared" si="18"/>
        <v>115</v>
      </c>
      <c r="J114" s="23">
        <v>115</v>
      </c>
      <c r="K114" s="23">
        <v>0</v>
      </c>
      <c r="L114" s="23">
        <v>0</v>
      </c>
      <c r="M114" s="23">
        <v>0</v>
      </c>
      <c r="N114" s="23">
        <v>0</v>
      </c>
      <c r="O114" s="23">
        <v>98</v>
      </c>
      <c r="P114" s="23">
        <v>240</v>
      </c>
      <c r="Q114" s="23">
        <v>11</v>
      </c>
      <c r="R114" s="23">
        <v>26</v>
      </c>
      <c r="S114" s="22" t="s">
        <v>469</v>
      </c>
      <c r="T114" s="22" t="s">
        <v>465</v>
      </c>
      <c r="U114" s="45" t="s">
        <v>77</v>
      </c>
      <c r="V114" s="21" t="s">
        <v>45</v>
      </c>
      <c r="W114" s="21"/>
      <c r="X114" s="21" t="s">
        <v>45</v>
      </c>
    </row>
    <row r="115" s="4" customFormat="1" ht="127" customHeight="1" spans="1:24">
      <c r="A115" s="21">
        <v>9</v>
      </c>
      <c r="B115" s="22" t="s">
        <v>470</v>
      </c>
      <c r="C115" s="26" t="s">
        <v>471</v>
      </c>
      <c r="D115" s="21" t="s">
        <v>55</v>
      </c>
      <c r="E115" s="21" t="s">
        <v>438</v>
      </c>
      <c r="F115" s="21" t="s">
        <v>55</v>
      </c>
      <c r="G115" s="21" t="s">
        <v>472</v>
      </c>
      <c r="H115" s="23">
        <f t="shared" si="12"/>
        <v>145</v>
      </c>
      <c r="I115" s="23">
        <v>145</v>
      </c>
      <c r="J115" s="23">
        <v>145</v>
      </c>
      <c r="K115" s="23">
        <v>0</v>
      </c>
      <c r="L115" s="23">
        <v>0</v>
      </c>
      <c r="M115" s="23">
        <v>0</v>
      </c>
      <c r="N115" s="23">
        <v>0</v>
      </c>
      <c r="O115" s="23">
        <v>185</v>
      </c>
      <c r="P115" s="23">
        <v>365</v>
      </c>
      <c r="Q115" s="23">
        <v>114</v>
      </c>
      <c r="R115" s="23">
        <v>279</v>
      </c>
      <c r="S115" s="22" t="s">
        <v>473</v>
      </c>
      <c r="T115" s="22" t="s">
        <v>460</v>
      </c>
      <c r="U115" s="45" t="s">
        <v>77</v>
      </c>
      <c r="V115" s="21" t="s">
        <v>45</v>
      </c>
      <c r="W115" s="21"/>
      <c r="X115" s="21" t="s">
        <v>45</v>
      </c>
    </row>
    <row r="116" s="4" customFormat="1" ht="121" customHeight="1" spans="1:24">
      <c r="A116" s="21">
        <v>10</v>
      </c>
      <c r="B116" s="22" t="s">
        <v>474</v>
      </c>
      <c r="C116" s="22" t="s">
        <v>475</v>
      </c>
      <c r="D116" s="23" t="s">
        <v>55</v>
      </c>
      <c r="E116" s="23" t="s">
        <v>438</v>
      </c>
      <c r="F116" s="23" t="s">
        <v>55</v>
      </c>
      <c r="G116" s="23" t="s">
        <v>443</v>
      </c>
      <c r="H116" s="23">
        <f t="shared" si="12"/>
        <v>48</v>
      </c>
      <c r="I116" s="23">
        <v>48</v>
      </c>
      <c r="J116" s="23">
        <v>48</v>
      </c>
      <c r="K116" s="23">
        <v>0</v>
      </c>
      <c r="L116" s="23">
        <v>0</v>
      </c>
      <c r="M116" s="23">
        <v>0</v>
      </c>
      <c r="N116" s="23">
        <v>0</v>
      </c>
      <c r="O116" s="23">
        <v>42</v>
      </c>
      <c r="P116" s="23">
        <v>83</v>
      </c>
      <c r="Q116" s="23">
        <v>19</v>
      </c>
      <c r="R116" s="23">
        <v>43</v>
      </c>
      <c r="S116" s="22" t="s">
        <v>476</v>
      </c>
      <c r="T116" s="22" t="s">
        <v>477</v>
      </c>
      <c r="U116" s="45" t="s">
        <v>77</v>
      </c>
      <c r="V116" s="21" t="s">
        <v>45</v>
      </c>
      <c r="W116" s="21"/>
      <c r="X116" s="21" t="s">
        <v>45</v>
      </c>
    </row>
    <row r="117" s="4" customFormat="1" ht="150" customHeight="1" spans="1:24">
      <c r="A117" s="21">
        <v>11</v>
      </c>
      <c r="B117" s="22" t="s">
        <v>478</v>
      </c>
      <c r="C117" s="26" t="s">
        <v>479</v>
      </c>
      <c r="D117" s="21" t="s">
        <v>218</v>
      </c>
      <c r="E117" s="21" t="s">
        <v>438</v>
      </c>
      <c r="F117" s="21" t="s">
        <v>218</v>
      </c>
      <c r="G117" s="21" t="s">
        <v>480</v>
      </c>
      <c r="H117" s="23">
        <f t="shared" si="12"/>
        <v>105</v>
      </c>
      <c r="I117" s="23">
        <f t="shared" si="18"/>
        <v>105</v>
      </c>
      <c r="J117" s="23">
        <v>105</v>
      </c>
      <c r="K117" s="23">
        <v>0</v>
      </c>
      <c r="L117" s="23">
        <v>0</v>
      </c>
      <c r="M117" s="23">
        <v>0</v>
      </c>
      <c r="N117" s="23">
        <v>0</v>
      </c>
      <c r="O117" s="23">
        <v>45</v>
      </c>
      <c r="P117" s="23">
        <v>168</v>
      </c>
      <c r="Q117" s="23">
        <v>42</v>
      </c>
      <c r="R117" s="23">
        <v>153</v>
      </c>
      <c r="S117" s="22" t="s">
        <v>481</v>
      </c>
      <c r="T117" s="22" t="s">
        <v>482</v>
      </c>
      <c r="U117" s="45" t="s">
        <v>77</v>
      </c>
      <c r="V117" s="21" t="s">
        <v>45</v>
      </c>
      <c r="W117" s="21"/>
      <c r="X117" s="21" t="s">
        <v>45</v>
      </c>
    </row>
    <row r="118" s="4" customFormat="1" ht="133" customHeight="1" spans="1:24">
      <c r="A118" s="21">
        <v>12</v>
      </c>
      <c r="B118" s="26" t="s">
        <v>483</v>
      </c>
      <c r="C118" s="22" t="s">
        <v>484</v>
      </c>
      <c r="D118" s="21" t="s">
        <v>80</v>
      </c>
      <c r="E118" s="21" t="s">
        <v>438</v>
      </c>
      <c r="F118" s="21" t="s">
        <v>80</v>
      </c>
      <c r="G118" s="21" t="s">
        <v>485</v>
      </c>
      <c r="H118" s="23">
        <f t="shared" si="12"/>
        <v>90.268242</v>
      </c>
      <c r="I118" s="23">
        <v>90.268242</v>
      </c>
      <c r="J118" s="23">
        <v>90</v>
      </c>
      <c r="K118" s="23">
        <v>0.268242</v>
      </c>
      <c r="L118" s="23">
        <v>0</v>
      </c>
      <c r="M118" s="23">
        <v>0</v>
      </c>
      <c r="N118" s="23">
        <v>0</v>
      </c>
      <c r="O118" s="23">
        <v>28</v>
      </c>
      <c r="P118" s="23">
        <v>63</v>
      </c>
      <c r="Q118" s="21">
        <v>16</v>
      </c>
      <c r="R118" s="21">
        <v>38</v>
      </c>
      <c r="S118" s="22" t="s">
        <v>486</v>
      </c>
      <c r="T118" s="26" t="s">
        <v>487</v>
      </c>
      <c r="U118" s="45" t="s">
        <v>44</v>
      </c>
      <c r="V118" s="21" t="s">
        <v>45</v>
      </c>
      <c r="W118" s="21"/>
      <c r="X118" s="21" t="s">
        <v>45</v>
      </c>
    </row>
    <row r="119" s="4" customFormat="1" ht="150" spans="1:24">
      <c r="A119" s="21">
        <v>13</v>
      </c>
      <c r="B119" s="26" t="s">
        <v>488</v>
      </c>
      <c r="C119" s="22" t="s">
        <v>489</v>
      </c>
      <c r="D119" s="21" t="s">
        <v>138</v>
      </c>
      <c r="E119" s="21" t="s">
        <v>490</v>
      </c>
      <c r="F119" s="21" t="s">
        <v>138</v>
      </c>
      <c r="G119" s="21" t="s">
        <v>491</v>
      </c>
      <c r="H119" s="23">
        <f t="shared" si="12"/>
        <v>180</v>
      </c>
      <c r="I119" s="23">
        <f t="shared" si="18"/>
        <v>140</v>
      </c>
      <c r="J119" s="23">
        <v>140</v>
      </c>
      <c r="K119" s="23"/>
      <c r="L119" s="23"/>
      <c r="M119" s="23"/>
      <c r="N119" s="23">
        <v>40</v>
      </c>
      <c r="O119" s="23">
        <v>18</v>
      </c>
      <c r="P119" s="23">
        <v>50</v>
      </c>
      <c r="Q119" s="21">
        <v>25</v>
      </c>
      <c r="R119" s="21">
        <v>70</v>
      </c>
      <c r="S119" s="22" t="s">
        <v>492</v>
      </c>
      <c r="T119" s="22" t="s">
        <v>492</v>
      </c>
      <c r="U119" s="45" t="s">
        <v>493</v>
      </c>
      <c r="V119" s="21" t="s">
        <v>45</v>
      </c>
      <c r="W119" s="21"/>
      <c r="X119" s="21" t="s">
        <v>45</v>
      </c>
    </row>
    <row r="120" s="7" customFormat="1" ht="42" customHeight="1" spans="1:24">
      <c r="A120" s="19" t="s">
        <v>494</v>
      </c>
      <c r="B120" s="15">
        <v>3</v>
      </c>
      <c r="C120" s="19"/>
      <c r="D120" s="15"/>
      <c r="E120" s="15"/>
      <c r="F120" s="15"/>
      <c r="G120" s="15"/>
      <c r="H120" s="18">
        <f t="shared" ref="H120:H184" si="20">SUM(I120,N120)</f>
        <v>2099.858304</v>
      </c>
      <c r="I120" s="18">
        <f t="shared" si="18"/>
        <v>2099.858304</v>
      </c>
      <c r="J120" s="18">
        <f t="shared" ref="J120:R120" si="21">SUM(J121:J123)</f>
        <v>1963.257988</v>
      </c>
      <c r="K120" s="18">
        <f t="shared" si="21"/>
        <v>51.895316</v>
      </c>
      <c r="L120" s="18">
        <f t="shared" si="21"/>
        <v>2.295</v>
      </c>
      <c r="M120" s="18">
        <f t="shared" si="21"/>
        <v>82.41</v>
      </c>
      <c r="N120" s="18">
        <f t="shared" si="21"/>
        <v>0</v>
      </c>
      <c r="O120" s="18">
        <f t="shared" si="21"/>
        <v>9642</v>
      </c>
      <c r="P120" s="18">
        <f t="shared" si="21"/>
        <v>9702</v>
      </c>
      <c r="Q120" s="15">
        <f t="shared" si="21"/>
        <v>9612</v>
      </c>
      <c r="R120" s="15">
        <f t="shared" si="21"/>
        <v>9629</v>
      </c>
      <c r="S120" s="15"/>
      <c r="T120" s="15"/>
      <c r="U120" s="42"/>
      <c r="V120" s="15"/>
      <c r="W120" s="15"/>
      <c r="X120" s="15"/>
    </row>
    <row r="121" s="4" customFormat="1" ht="77" customHeight="1" spans="1:24">
      <c r="A121" s="21">
        <v>1</v>
      </c>
      <c r="B121" s="26" t="s">
        <v>495</v>
      </c>
      <c r="C121" s="26" t="s">
        <v>496</v>
      </c>
      <c r="D121" s="21" t="s">
        <v>269</v>
      </c>
      <c r="E121" s="21" t="s">
        <v>269</v>
      </c>
      <c r="F121" s="21" t="s">
        <v>40</v>
      </c>
      <c r="G121" s="21" t="s">
        <v>41</v>
      </c>
      <c r="H121" s="23">
        <f t="shared" si="20"/>
        <v>162.393813</v>
      </c>
      <c r="I121" s="23">
        <f t="shared" si="18"/>
        <v>162.393813</v>
      </c>
      <c r="J121" s="23">
        <v>140</v>
      </c>
      <c r="K121" s="23">
        <v>0</v>
      </c>
      <c r="L121" s="23">
        <v>0</v>
      </c>
      <c r="M121" s="23">
        <v>22.393813</v>
      </c>
      <c r="N121" s="23">
        <v>0</v>
      </c>
      <c r="O121" s="23">
        <v>1200</v>
      </c>
      <c r="P121" s="23">
        <v>1200</v>
      </c>
      <c r="Q121" s="27">
        <v>1200</v>
      </c>
      <c r="R121" s="27">
        <v>1200</v>
      </c>
      <c r="S121" s="26" t="s">
        <v>497</v>
      </c>
      <c r="T121" s="26" t="s">
        <v>498</v>
      </c>
      <c r="U121" s="45" t="s">
        <v>44</v>
      </c>
      <c r="V121" s="21" t="s">
        <v>45</v>
      </c>
      <c r="W121" s="21"/>
      <c r="X121" s="21" t="s">
        <v>45</v>
      </c>
    </row>
    <row r="122" s="4" customFormat="1" ht="72" customHeight="1" spans="1:24">
      <c r="A122" s="21">
        <v>2</v>
      </c>
      <c r="B122" s="22" t="s">
        <v>499</v>
      </c>
      <c r="C122" s="22" t="s">
        <v>500</v>
      </c>
      <c r="D122" s="21" t="s">
        <v>269</v>
      </c>
      <c r="E122" s="21" t="s">
        <v>269</v>
      </c>
      <c r="F122" s="21" t="s">
        <v>40</v>
      </c>
      <c r="G122" s="21" t="s">
        <v>41</v>
      </c>
      <c r="H122" s="23">
        <f t="shared" si="20"/>
        <v>1275.993124</v>
      </c>
      <c r="I122" s="23">
        <v>1275.993124</v>
      </c>
      <c r="J122" s="23">
        <v>1178.856937</v>
      </c>
      <c r="K122" s="23">
        <v>39.53</v>
      </c>
      <c r="L122" s="23">
        <v>0</v>
      </c>
      <c r="M122" s="23">
        <v>57.606187</v>
      </c>
      <c r="N122" s="23">
        <v>0</v>
      </c>
      <c r="O122" s="23">
        <v>8377</v>
      </c>
      <c r="P122" s="23">
        <v>8377</v>
      </c>
      <c r="Q122" s="27">
        <v>8377</v>
      </c>
      <c r="R122" s="27">
        <v>8377</v>
      </c>
      <c r="S122" s="26" t="s">
        <v>501</v>
      </c>
      <c r="T122" s="26" t="s">
        <v>498</v>
      </c>
      <c r="U122" s="45" t="s">
        <v>44</v>
      </c>
      <c r="V122" s="21" t="s">
        <v>45</v>
      </c>
      <c r="W122" s="21"/>
      <c r="X122" s="21" t="s">
        <v>45</v>
      </c>
    </row>
    <row r="123" s="4" customFormat="1" ht="93" customHeight="1" spans="1:24">
      <c r="A123" s="21">
        <v>3</v>
      </c>
      <c r="B123" s="22" t="s">
        <v>502</v>
      </c>
      <c r="C123" s="26" t="s">
        <v>503</v>
      </c>
      <c r="D123" s="21" t="s">
        <v>269</v>
      </c>
      <c r="E123" s="21" t="s">
        <v>269</v>
      </c>
      <c r="F123" s="21" t="s">
        <v>40</v>
      </c>
      <c r="G123" s="21" t="s">
        <v>41</v>
      </c>
      <c r="H123" s="23">
        <f t="shared" si="20"/>
        <v>661.471367</v>
      </c>
      <c r="I123" s="23">
        <v>661.471367</v>
      </c>
      <c r="J123" s="23">
        <v>644.401051</v>
      </c>
      <c r="K123" s="23">
        <v>12.365316</v>
      </c>
      <c r="L123" s="23">
        <v>2.295</v>
      </c>
      <c r="M123" s="23">
        <v>2.41</v>
      </c>
      <c r="N123" s="23">
        <v>0</v>
      </c>
      <c r="O123" s="23">
        <v>65</v>
      </c>
      <c r="P123" s="23">
        <v>125</v>
      </c>
      <c r="Q123" s="21">
        <v>35</v>
      </c>
      <c r="R123" s="21">
        <v>52</v>
      </c>
      <c r="S123" s="22" t="s">
        <v>504</v>
      </c>
      <c r="T123" s="26" t="s">
        <v>505</v>
      </c>
      <c r="U123" s="45" t="s">
        <v>44</v>
      </c>
      <c r="V123" s="21" t="s">
        <v>45</v>
      </c>
      <c r="W123" s="21"/>
      <c r="X123" s="21" t="s">
        <v>45</v>
      </c>
    </row>
    <row r="124" s="7" customFormat="1" ht="99" customHeight="1" spans="1:24">
      <c r="A124" s="19" t="s">
        <v>506</v>
      </c>
      <c r="B124" s="15">
        <v>13</v>
      </c>
      <c r="C124" s="19"/>
      <c r="D124" s="15"/>
      <c r="E124" s="15"/>
      <c r="F124" s="15"/>
      <c r="G124" s="15"/>
      <c r="H124" s="18">
        <f t="shared" si="20"/>
        <v>903</v>
      </c>
      <c r="I124" s="18">
        <f>SUM(J124:M124)</f>
        <v>903</v>
      </c>
      <c r="J124" s="18">
        <f t="shared" ref="J124:R124" si="22">SUM(J125:J137)</f>
        <v>803</v>
      </c>
      <c r="K124" s="18">
        <f t="shared" si="22"/>
        <v>100</v>
      </c>
      <c r="L124" s="18">
        <f t="shared" si="22"/>
        <v>0</v>
      </c>
      <c r="M124" s="18">
        <f t="shared" si="22"/>
        <v>0</v>
      </c>
      <c r="N124" s="18">
        <f t="shared" si="22"/>
        <v>0</v>
      </c>
      <c r="O124" s="18">
        <f t="shared" si="22"/>
        <v>3805</v>
      </c>
      <c r="P124" s="18">
        <f t="shared" si="22"/>
        <v>10927</v>
      </c>
      <c r="Q124" s="15">
        <f t="shared" si="22"/>
        <v>1641</v>
      </c>
      <c r="R124" s="15">
        <f t="shared" si="22"/>
        <v>4774</v>
      </c>
      <c r="S124" s="15"/>
      <c r="T124" s="15"/>
      <c r="U124" s="42"/>
      <c r="V124" s="21"/>
      <c r="W124" s="21"/>
      <c r="X124" s="21"/>
    </row>
    <row r="125" s="4" customFormat="1" ht="152" customHeight="1" spans="1:24">
      <c r="A125" s="21">
        <v>1</v>
      </c>
      <c r="B125" s="26" t="s">
        <v>507</v>
      </c>
      <c r="C125" s="22" t="s">
        <v>508</v>
      </c>
      <c r="D125" s="21" t="s">
        <v>112</v>
      </c>
      <c r="E125" s="23" t="s">
        <v>39</v>
      </c>
      <c r="F125" s="21" t="s">
        <v>112</v>
      </c>
      <c r="G125" s="21" t="s">
        <v>509</v>
      </c>
      <c r="H125" s="23">
        <f t="shared" si="20"/>
        <v>100</v>
      </c>
      <c r="I125" s="23">
        <v>100</v>
      </c>
      <c r="J125" s="23">
        <v>0</v>
      </c>
      <c r="K125" s="23">
        <v>100</v>
      </c>
      <c r="L125" s="23">
        <v>0</v>
      </c>
      <c r="M125" s="23">
        <v>0</v>
      </c>
      <c r="N125" s="23">
        <v>0</v>
      </c>
      <c r="O125" s="23">
        <v>374</v>
      </c>
      <c r="P125" s="23">
        <v>1154</v>
      </c>
      <c r="Q125" s="23">
        <v>225</v>
      </c>
      <c r="R125" s="23">
        <v>754</v>
      </c>
      <c r="S125" s="26" t="s">
        <v>510</v>
      </c>
      <c r="T125" s="26" t="s">
        <v>511</v>
      </c>
      <c r="U125" s="45" t="s">
        <v>77</v>
      </c>
      <c r="V125" s="21" t="s">
        <v>45</v>
      </c>
      <c r="W125" s="21"/>
      <c r="X125" s="21" t="s">
        <v>45</v>
      </c>
    </row>
    <row r="126" s="4" customFormat="1" ht="140" customHeight="1" spans="1:24">
      <c r="A126" s="21">
        <v>2</v>
      </c>
      <c r="B126" s="26" t="s">
        <v>512</v>
      </c>
      <c r="C126" s="26" t="s">
        <v>513</v>
      </c>
      <c r="D126" s="21" t="s">
        <v>218</v>
      </c>
      <c r="E126" s="23" t="s">
        <v>39</v>
      </c>
      <c r="F126" s="21" t="s">
        <v>218</v>
      </c>
      <c r="G126" s="21" t="s">
        <v>514</v>
      </c>
      <c r="H126" s="23">
        <f t="shared" si="20"/>
        <v>25</v>
      </c>
      <c r="I126" s="23">
        <f t="shared" ref="I126:I137" si="23">SUM(J126:M126)</f>
        <v>25</v>
      </c>
      <c r="J126" s="23">
        <v>25</v>
      </c>
      <c r="K126" s="23">
        <v>0</v>
      </c>
      <c r="L126" s="23">
        <v>0</v>
      </c>
      <c r="M126" s="23">
        <v>0</v>
      </c>
      <c r="N126" s="23">
        <v>0</v>
      </c>
      <c r="O126" s="23">
        <v>221</v>
      </c>
      <c r="P126" s="23">
        <v>681</v>
      </c>
      <c r="Q126" s="23">
        <v>120</v>
      </c>
      <c r="R126" s="23">
        <v>351</v>
      </c>
      <c r="S126" s="26" t="s">
        <v>515</v>
      </c>
      <c r="T126" s="26" t="s">
        <v>516</v>
      </c>
      <c r="U126" s="45" t="s">
        <v>77</v>
      </c>
      <c r="V126" s="21" t="s">
        <v>45</v>
      </c>
      <c r="W126" s="21"/>
      <c r="X126" s="21" t="s">
        <v>45</v>
      </c>
    </row>
    <row r="127" s="4" customFormat="1" ht="140" customHeight="1" spans="1:24">
      <c r="A127" s="21">
        <v>3</v>
      </c>
      <c r="B127" s="26" t="s">
        <v>517</v>
      </c>
      <c r="C127" s="26" t="s">
        <v>518</v>
      </c>
      <c r="D127" s="21" t="s">
        <v>143</v>
      </c>
      <c r="E127" s="21" t="s">
        <v>81</v>
      </c>
      <c r="F127" s="21" t="s">
        <v>143</v>
      </c>
      <c r="G127" s="21" t="s">
        <v>519</v>
      </c>
      <c r="H127" s="23">
        <f t="shared" si="20"/>
        <v>20</v>
      </c>
      <c r="I127" s="23">
        <f t="shared" si="23"/>
        <v>20</v>
      </c>
      <c r="J127" s="23">
        <v>20</v>
      </c>
      <c r="K127" s="23">
        <v>0</v>
      </c>
      <c r="L127" s="23">
        <v>0</v>
      </c>
      <c r="M127" s="23">
        <v>0</v>
      </c>
      <c r="N127" s="23">
        <v>0</v>
      </c>
      <c r="O127" s="23">
        <v>26</v>
      </c>
      <c r="P127" s="23">
        <v>30</v>
      </c>
      <c r="Q127" s="23">
        <v>16</v>
      </c>
      <c r="R127" s="23">
        <v>18</v>
      </c>
      <c r="S127" s="26" t="s">
        <v>520</v>
      </c>
      <c r="T127" s="26" t="s">
        <v>521</v>
      </c>
      <c r="U127" s="45" t="s">
        <v>77</v>
      </c>
      <c r="V127" s="21" t="s">
        <v>45</v>
      </c>
      <c r="W127" s="21"/>
      <c r="X127" s="21" t="s">
        <v>45</v>
      </c>
    </row>
    <row r="128" s="4" customFormat="1" ht="128" customHeight="1" spans="1:24">
      <c r="A128" s="21">
        <v>4</v>
      </c>
      <c r="B128" s="22" t="s">
        <v>522</v>
      </c>
      <c r="C128" s="22" t="s">
        <v>523</v>
      </c>
      <c r="D128" s="23" t="s">
        <v>138</v>
      </c>
      <c r="E128" s="23" t="s">
        <v>39</v>
      </c>
      <c r="F128" s="23" t="s">
        <v>138</v>
      </c>
      <c r="G128" s="23" t="s">
        <v>139</v>
      </c>
      <c r="H128" s="23">
        <f t="shared" si="20"/>
        <v>8</v>
      </c>
      <c r="I128" s="23">
        <f t="shared" si="23"/>
        <v>8</v>
      </c>
      <c r="J128" s="23">
        <v>8</v>
      </c>
      <c r="K128" s="23">
        <v>0</v>
      </c>
      <c r="L128" s="23">
        <v>0</v>
      </c>
      <c r="M128" s="23">
        <v>0</v>
      </c>
      <c r="N128" s="23">
        <v>0</v>
      </c>
      <c r="O128" s="23">
        <v>304</v>
      </c>
      <c r="P128" s="23">
        <v>922</v>
      </c>
      <c r="Q128" s="23">
        <v>204</v>
      </c>
      <c r="R128" s="23">
        <v>625</v>
      </c>
      <c r="S128" s="22" t="s">
        <v>524</v>
      </c>
      <c r="T128" s="22" t="s">
        <v>525</v>
      </c>
      <c r="U128" s="45" t="s">
        <v>77</v>
      </c>
      <c r="V128" s="21" t="s">
        <v>45</v>
      </c>
      <c r="W128" s="21"/>
      <c r="X128" s="21" t="s">
        <v>45</v>
      </c>
    </row>
    <row r="129" s="4" customFormat="1" ht="215" customHeight="1" spans="1:24">
      <c r="A129" s="21">
        <v>5</v>
      </c>
      <c r="B129" s="26" t="s">
        <v>526</v>
      </c>
      <c r="C129" s="26" t="s">
        <v>527</v>
      </c>
      <c r="D129" s="21" t="s">
        <v>143</v>
      </c>
      <c r="E129" s="21" t="s">
        <v>81</v>
      </c>
      <c r="F129" s="21" t="s">
        <v>143</v>
      </c>
      <c r="G129" s="21" t="s">
        <v>206</v>
      </c>
      <c r="H129" s="23">
        <f t="shared" si="20"/>
        <v>30</v>
      </c>
      <c r="I129" s="23">
        <f t="shared" si="23"/>
        <v>30</v>
      </c>
      <c r="J129" s="23">
        <v>30</v>
      </c>
      <c r="K129" s="23">
        <v>0</v>
      </c>
      <c r="L129" s="23">
        <v>0</v>
      </c>
      <c r="M129" s="23">
        <v>0</v>
      </c>
      <c r="N129" s="23">
        <v>0</v>
      </c>
      <c r="O129" s="23">
        <v>40</v>
      </c>
      <c r="P129" s="23">
        <v>180</v>
      </c>
      <c r="Q129" s="23">
        <v>29</v>
      </c>
      <c r="R129" s="23">
        <v>135</v>
      </c>
      <c r="S129" s="22" t="s">
        <v>528</v>
      </c>
      <c r="T129" s="22" t="s">
        <v>529</v>
      </c>
      <c r="U129" s="45" t="s">
        <v>77</v>
      </c>
      <c r="V129" s="21" t="s">
        <v>45</v>
      </c>
      <c r="W129" s="21"/>
      <c r="X129" s="21" t="s">
        <v>45</v>
      </c>
    </row>
    <row r="130" s="4" customFormat="1" ht="147" customHeight="1" spans="1:24">
      <c r="A130" s="21">
        <v>6</v>
      </c>
      <c r="B130" s="26" t="s">
        <v>530</v>
      </c>
      <c r="C130" s="26" t="s">
        <v>531</v>
      </c>
      <c r="D130" s="21" t="s">
        <v>106</v>
      </c>
      <c r="E130" s="21" t="s">
        <v>81</v>
      </c>
      <c r="F130" s="21" t="s">
        <v>106</v>
      </c>
      <c r="G130" s="21" t="s">
        <v>532</v>
      </c>
      <c r="H130" s="23">
        <f t="shared" si="20"/>
        <v>20</v>
      </c>
      <c r="I130" s="23">
        <f t="shared" si="23"/>
        <v>20</v>
      </c>
      <c r="J130" s="23">
        <v>20</v>
      </c>
      <c r="K130" s="23">
        <v>0</v>
      </c>
      <c r="L130" s="23">
        <v>0</v>
      </c>
      <c r="M130" s="23">
        <v>0</v>
      </c>
      <c r="N130" s="23">
        <v>0</v>
      </c>
      <c r="O130" s="23">
        <v>355</v>
      </c>
      <c r="P130" s="23">
        <v>922</v>
      </c>
      <c r="Q130" s="23">
        <v>240</v>
      </c>
      <c r="R130" s="23">
        <v>676</v>
      </c>
      <c r="S130" s="26" t="s">
        <v>533</v>
      </c>
      <c r="T130" s="26" t="s">
        <v>534</v>
      </c>
      <c r="U130" s="45" t="s">
        <v>77</v>
      </c>
      <c r="V130" s="21" t="s">
        <v>45</v>
      </c>
      <c r="W130" s="21"/>
      <c r="X130" s="21" t="s">
        <v>45</v>
      </c>
    </row>
    <row r="131" s="4" customFormat="1" ht="147" customHeight="1" spans="1:24">
      <c r="A131" s="21">
        <v>7</v>
      </c>
      <c r="B131" s="26" t="s">
        <v>535</v>
      </c>
      <c r="C131" s="26" t="s">
        <v>536</v>
      </c>
      <c r="D131" s="21" t="s">
        <v>143</v>
      </c>
      <c r="E131" s="21" t="s">
        <v>39</v>
      </c>
      <c r="F131" s="21" t="s">
        <v>106</v>
      </c>
      <c r="G131" s="21" t="s">
        <v>463</v>
      </c>
      <c r="H131" s="23">
        <f t="shared" si="20"/>
        <v>100</v>
      </c>
      <c r="I131" s="23">
        <f t="shared" si="23"/>
        <v>100</v>
      </c>
      <c r="J131" s="23">
        <v>100</v>
      </c>
      <c r="K131" s="23">
        <v>0</v>
      </c>
      <c r="L131" s="23">
        <v>0</v>
      </c>
      <c r="M131" s="23">
        <v>0</v>
      </c>
      <c r="N131" s="23">
        <v>0</v>
      </c>
      <c r="O131" s="23">
        <v>211</v>
      </c>
      <c r="P131" s="23">
        <v>612</v>
      </c>
      <c r="Q131" s="23">
        <v>101</v>
      </c>
      <c r="R131" s="23">
        <v>297</v>
      </c>
      <c r="S131" s="26" t="s">
        <v>537</v>
      </c>
      <c r="T131" s="26" t="s">
        <v>538</v>
      </c>
      <c r="U131" s="45" t="s">
        <v>77</v>
      </c>
      <c r="V131" s="21" t="s">
        <v>45</v>
      </c>
      <c r="W131" s="21"/>
      <c r="X131" s="21" t="s">
        <v>45</v>
      </c>
    </row>
    <row r="132" s="4" customFormat="1" ht="142" customHeight="1" spans="1:24">
      <c r="A132" s="21">
        <v>8</v>
      </c>
      <c r="B132" s="26" t="s">
        <v>539</v>
      </c>
      <c r="C132" s="26" t="s">
        <v>540</v>
      </c>
      <c r="D132" s="21" t="s">
        <v>143</v>
      </c>
      <c r="E132" s="21" t="s">
        <v>39</v>
      </c>
      <c r="F132" s="21" t="s">
        <v>106</v>
      </c>
      <c r="G132" s="21" t="s">
        <v>463</v>
      </c>
      <c r="H132" s="23">
        <f t="shared" si="20"/>
        <v>100</v>
      </c>
      <c r="I132" s="23">
        <f t="shared" si="23"/>
        <v>100</v>
      </c>
      <c r="J132" s="23">
        <v>100</v>
      </c>
      <c r="K132" s="23">
        <v>0</v>
      </c>
      <c r="L132" s="23">
        <v>0</v>
      </c>
      <c r="M132" s="23">
        <v>0</v>
      </c>
      <c r="N132" s="23">
        <v>0</v>
      </c>
      <c r="O132" s="23">
        <v>496</v>
      </c>
      <c r="P132" s="23">
        <v>1520</v>
      </c>
      <c r="Q132" s="23">
        <v>95</v>
      </c>
      <c r="R132" s="23">
        <v>274</v>
      </c>
      <c r="S132" s="26" t="s">
        <v>541</v>
      </c>
      <c r="T132" s="26" t="s">
        <v>538</v>
      </c>
      <c r="U132" s="45" t="s">
        <v>77</v>
      </c>
      <c r="V132" s="21" t="s">
        <v>45</v>
      </c>
      <c r="W132" s="21"/>
      <c r="X132" s="21" t="s">
        <v>45</v>
      </c>
    </row>
    <row r="133" s="4" customFormat="1" ht="157" customHeight="1" spans="1:24">
      <c r="A133" s="21">
        <v>9</v>
      </c>
      <c r="B133" s="26" t="s">
        <v>542</v>
      </c>
      <c r="C133" s="26" t="s">
        <v>540</v>
      </c>
      <c r="D133" s="21" t="s">
        <v>158</v>
      </c>
      <c r="E133" s="21" t="s">
        <v>39</v>
      </c>
      <c r="F133" s="21" t="s">
        <v>106</v>
      </c>
      <c r="G133" s="21" t="s">
        <v>463</v>
      </c>
      <c r="H133" s="23">
        <f t="shared" si="20"/>
        <v>100</v>
      </c>
      <c r="I133" s="23">
        <f t="shared" si="23"/>
        <v>100</v>
      </c>
      <c r="J133" s="23">
        <v>100</v>
      </c>
      <c r="K133" s="23">
        <v>0</v>
      </c>
      <c r="L133" s="23">
        <v>0</v>
      </c>
      <c r="M133" s="23">
        <v>0</v>
      </c>
      <c r="N133" s="23">
        <v>0</v>
      </c>
      <c r="O133" s="23">
        <v>280</v>
      </c>
      <c r="P133" s="23">
        <v>775</v>
      </c>
      <c r="Q133" s="23">
        <v>127</v>
      </c>
      <c r="R133" s="23">
        <v>334</v>
      </c>
      <c r="S133" s="26" t="s">
        <v>543</v>
      </c>
      <c r="T133" s="26" t="s">
        <v>538</v>
      </c>
      <c r="U133" s="45" t="s">
        <v>77</v>
      </c>
      <c r="V133" s="21" t="s">
        <v>45</v>
      </c>
      <c r="W133" s="21"/>
      <c r="X133" s="21" t="s">
        <v>45</v>
      </c>
    </row>
    <row r="134" s="4" customFormat="1" ht="148" customHeight="1" spans="1:24">
      <c r="A134" s="21">
        <v>10</v>
      </c>
      <c r="B134" s="26" t="s">
        <v>544</v>
      </c>
      <c r="C134" s="26" t="s">
        <v>540</v>
      </c>
      <c r="D134" s="21" t="s">
        <v>55</v>
      </c>
      <c r="E134" s="21" t="s">
        <v>39</v>
      </c>
      <c r="F134" s="21" t="s">
        <v>106</v>
      </c>
      <c r="G134" s="21" t="s">
        <v>463</v>
      </c>
      <c r="H134" s="23">
        <f t="shared" si="20"/>
        <v>100</v>
      </c>
      <c r="I134" s="23">
        <f t="shared" si="23"/>
        <v>100</v>
      </c>
      <c r="J134" s="23">
        <v>100</v>
      </c>
      <c r="K134" s="23">
        <v>0</v>
      </c>
      <c r="L134" s="23">
        <v>0</v>
      </c>
      <c r="M134" s="23">
        <v>0</v>
      </c>
      <c r="N134" s="23">
        <v>0</v>
      </c>
      <c r="O134" s="23">
        <v>412</v>
      </c>
      <c r="P134" s="23">
        <v>996</v>
      </c>
      <c r="Q134" s="23">
        <v>53</v>
      </c>
      <c r="R134" s="23">
        <v>116</v>
      </c>
      <c r="S134" s="26" t="s">
        <v>545</v>
      </c>
      <c r="T134" s="26" t="s">
        <v>538</v>
      </c>
      <c r="U134" s="45" t="s">
        <v>77</v>
      </c>
      <c r="V134" s="21" t="s">
        <v>45</v>
      </c>
      <c r="W134" s="21"/>
      <c r="X134" s="21" t="s">
        <v>45</v>
      </c>
    </row>
    <row r="135" s="4" customFormat="1" ht="157" customHeight="1" spans="1:24">
      <c r="A135" s="21">
        <v>11</v>
      </c>
      <c r="B135" s="26" t="s">
        <v>546</v>
      </c>
      <c r="C135" s="26" t="s">
        <v>536</v>
      </c>
      <c r="D135" s="21" t="s">
        <v>80</v>
      </c>
      <c r="E135" s="21" t="s">
        <v>39</v>
      </c>
      <c r="F135" s="21" t="s">
        <v>106</v>
      </c>
      <c r="G135" s="21" t="s">
        <v>463</v>
      </c>
      <c r="H135" s="23">
        <f t="shared" si="20"/>
        <v>100</v>
      </c>
      <c r="I135" s="23">
        <f t="shared" si="23"/>
        <v>100</v>
      </c>
      <c r="J135" s="23">
        <v>100</v>
      </c>
      <c r="K135" s="23">
        <v>0</v>
      </c>
      <c r="L135" s="23">
        <v>0</v>
      </c>
      <c r="M135" s="23">
        <v>0</v>
      </c>
      <c r="N135" s="23">
        <v>0</v>
      </c>
      <c r="O135" s="23">
        <v>272</v>
      </c>
      <c r="P135" s="23">
        <v>700</v>
      </c>
      <c r="Q135" s="23">
        <v>88</v>
      </c>
      <c r="R135" s="23">
        <v>237</v>
      </c>
      <c r="S135" s="26" t="s">
        <v>547</v>
      </c>
      <c r="T135" s="26" t="s">
        <v>538</v>
      </c>
      <c r="U135" s="45" t="s">
        <v>77</v>
      </c>
      <c r="V135" s="21" t="s">
        <v>45</v>
      </c>
      <c r="W135" s="21"/>
      <c r="X135" s="21" t="s">
        <v>45</v>
      </c>
    </row>
    <row r="136" s="4" customFormat="1" ht="149" customHeight="1" spans="1:24">
      <c r="A136" s="21">
        <v>12</v>
      </c>
      <c r="B136" s="26" t="s">
        <v>548</v>
      </c>
      <c r="C136" s="26" t="s">
        <v>536</v>
      </c>
      <c r="D136" s="21" t="s">
        <v>106</v>
      </c>
      <c r="E136" s="21" t="s">
        <v>39</v>
      </c>
      <c r="F136" s="21" t="s">
        <v>106</v>
      </c>
      <c r="G136" s="21" t="s">
        <v>463</v>
      </c>
      <c r="H136" s="23">
        <f t="shared" si="20"/>
        <v>100</v>
      </c>
      <c r="I136" s="23">
        <f t="shared" si="23"/>
        <v>100</v>
      </c>
      <c r="J136" s="23">
        <v>100</v>
      </c>
      <c r="K136" s="23">
        <v>0</v>
      </c>
      <c r="L136" s="23">
        <v>0</v>
      </c>
      <c r="M136" s="23">
        <v>0</v>
      </c>
      <c r="N136" s="23">
        <v>0</v>
      </c>
      <c r="O136" s="23">
        <v>392</v>
      </c>
      <c r="P136" s="23">
        <v>1265</v>
      </c>
      <c r="Q136" s="23">
        <v>135</v>
      </c>
      <c r="R136" s="23">
        <v>385</v>
      </c>
      <c r="S136" s="26" t="s">
        <v>549</v>
      </c>
      <c r="T136" s="26" t="s">
        <v>538</v>
      </c>
      <c r="U136" s="45" t="s">
        <v>77</v>
      </c>
      <c r="V136" s="21" t="s">
        <v>45</v>
      </c>
      <c r="W136" s="21"/>
      <c r="X136" s="21" t="s">
        <v>45</v>
      </c>
    </row>
    <row r="137" s="4" customFormat="1" ht="151" customHeight="1" spans="1:24">
      <c r="A137" s="21">
        <v>13</v>
      </c>
      <c r="B137" s="26" t="s">
        <v>550</v>
      </c>
      <c r="C137" s="26" t="s">
        <v>536</v>
      </c>
      <c r="D137" s="21" t="s">
        <v>138</v>
      </c>
      <c r="E137" s="21" t="s">
        <v>39</v>
      </c>
      <c r="F137" s="21" t="s">
        <v>106</v>
      </c>
      <c r="G137" s="21" t="s">
        <v>463</v>
      </c>
      <c r="H137" s="23">
        <f t="shared" si="20"/>
        <v>100</v>
      </c>
      <c r="I137" s="23">
        <f t="shared" si="23"/>
        <v>100</v>
      </c>
      <c r="J137" s="23">
        <v>100</v>
      </c>
      <c r="K137" s="23">
        <v>0</v>
      </c>
      <c r="L137" s="23">
        <v>0</v>
      </c>
      <c r="M137" s="23">
        <v>0</v>
      </c>
      <c r="N137" s="23">
        <v>0</v>
      </c>
      <c r="O137" s="23">
        <v>422</v>
      </c>
      <c r="P137" s="23">
        <v>1170</v>
      </c>
      <c r="Q137" s="23">
        <v>208</v>
      </c>
      <c r="R137" s="23">
        <v>572</v>
      </c>
      <c r="S137" s="26" t="s">
        <v>551</v>
      </c>
      <c r="T137" s="26" t="s">
        <v>538</v>
      </c>
      <c r="U137" s="45" t="s">
        <v>77</v>
      </c>
      <c r="V137" s="21" t="s">
        <v>45</v>
      </c>
      <c r="W137" s="21"/>
      <c r="X137" s="21" t="s">
        <v>45</v>
      </c>
    </row>
    <row r="138" s="7" customFormat="1" ht="42" customHeight="1" spans="1:24">
      <c r="A138" s="19" t="s">
        <v>552</v>
      </c>
      <c r="B138" s="15">
        <f>SUM(B139,B168,B186,B208,B212,B151)</f>
        <v>69</v>
      </c>
      <c r="C138" s="15"/>
      <c r="D138" s="15"/>
      <c r="E138" s="15"/>
      <c r="F138" s="15"/>
      <c r="G138" s="15"/>
      <c r="H138" s="18">
        <f t="shared" ref="C138:R138" si="24">SUM(H139,H168,H186,H208,H212,H151)</f>
        <v>6435.832001</v>
      </c>
      <c r="I138" s="18">
        <f t="shared" si="24"/>
        <v>6332.832001</v>
      </c>
      <c r="J138" s="18">
        <f t="shared" si="24"/>
        <v>3455.420186</v>
      </c>
      <c r="K138" s="18">
        <f t="shared" si="24"/>
        <v>1654.821815</v>
      </c>
      <c r="L138" s="18">
        <f t="shared" si="24"/>
        <v>171</v>
      </c>
      <c r="M138" s="18">
        <f t="shared" si="24"/>
        <v>1051.59</v>
      </c>
      <c r="N138" s="18">
        <f t="shared" si="24"/>
        <v>103</v>
      </c>
      <c r="O138" s="18">
        <f t="shared" si="24"/>
        <v>9542</v>
      </c>
      <c r="P138" s="18">
        <f t="shared" si="24"/>
        <v>28938</v>
      </c>
      <c r="Q138" s="15">
        <f t="shared" si="24"/>
        <v>3763</v>
      </c>
      <c r="R138" s="15">
        <f t="shared" si="24"/>
        <v>11742</v>
      </c>
      <c r="S138" s="15"/>
      <c r="T138" s="15"/>
      <c r="U138" s="42"/>
      <c r="V138" s="21"/>
      <c r="W138" s="21"/>
      <c r="X138" s="21"/>
    </row>
    <row r="139" s="3" customFormat="1" ht="42" customHeight="1" spans="1:24">
      <c r="A139" s="19" t="s">
        <v>553</v>
      </c>
      <c r="B139" s="15">
        <v>11</v>
      </c>
      <c r="C139" s="19"/>
      <c r="D139" s="15"/>
      <c r="E139" s="15"/>
      <c r="F139" s="15"/>
      <c r="G139" s="15"/>
      <c r="H139" s="18">
        <f t="shared" si="20"/>
        <v>485.532966</v>
      </c>
      <c r="I139" s="18">
        <f>SUM(J139:M139)</f>
        <v>485.532966</v>
      </c>
      <c r="J139" s="18">
        <f t="shared" ref="J139:R139" si="25">SUM(J140:J150)</f>
        <v>309.256342</v>
      </c>
      <c r="K139" s="18">
        <f t="shared" si="25"/>
        <v>176.276624</v>
      </c>
      <c r="L139" s="18">
        <f t="shared" si="25"/>
        <v>0</v>
      </c>
      <c r="M139" s="18">
        <f t="shared" si="25"/>
        <v>0</v>
      </c>
      <c r="N139" s="18">
        <f t="shared" si="25"/>
        <v>0</v>
      </c>
      <c r="O139" s="18">
        <f t="shared" si="25"/>
        <v>1541</v>
      </c>
      <c r="P139" s="18">
        <f t="shared" si="25"/>
        <v>5728</v>
      </c>
      <c r="Q139" s="15">
        <f t="shared" si="25"/>
        <v>553</v>
      </c>
      <c r="R139" s="15">
        <f t="shared" si="25"/>
        <v>1896</v>
      </c>
      <c r="S139" s="15"/>
      <c r="T139" s="15"/>
      <c r="U139" s="42"/>
      <c r="V139" s="21"/>
      <c r="W139" s="21"/>
      <c r="X139" s="21"/>
    </row>
    <row r="140" s="4" customFormat="1" ht="118" customHeight="1" spans="1:24">
      <c r="A140" s="21">
        <v>1</v>
      </c>
      <c r="B140" s="22" t="s">
        <v>554</v>
      </c>
      <c r="C140" s="22" t="s">
        <v>555</v>
      </c>
      <c r="D140" s="23" t="s">
        <v>55</v>
      </c>
      <c r="E140" s="53" t="s">
        <v>556</v>
      </c>
      <c r="F140" s="23" t="s">
        <v>55</v>
      </c>
      <c r="G140" s="23" t="s">
        <v>557</v>
      </c>
      <c r="H140" s="23">
        <f t="shared" si="20"/>
        <v>52</v>
      </c>
      <c r="I140" s="23">
        <f>SUM(J140:M140)</f>
        <v>52</v>
      </c>
      <c r="J140" s="23">
        <v>52</v>
      </c>
      <c r="K140" s="23">
        <v>0</v>
      </c>
      <c r="L140" s="23">
        <v>0</v>
      </c>
      <c r="M140" s="23">
        <v>0</v>
      </c>
      <c r="N140" s="23">
        <v>0</v>
      </c>
      <c r="O140" s="23">
        <v>268</v>
      </c>
      <c r="P140" s="23">
        <v>698</v>
      </c>
      <c r="Q140" s="27">
        <v>107</v>
      </c>
      <c r="R140" s="27">
        <v>305</v>
      </c>
      <c r="S140" s="26" t="s">
        <v>558</v>
      </c>
      <c r="T140" s="26" t="s">
        <v>559</v>
      </c>
      <c r="U140" s="45" t="s">
        <v>44</v>
      </c>
      <c r="V140" s="21" t="s">
        <v>45</v>
      </c>
      <c r="W140" s="21"/>
      <c r="X140" s="21" t="s">
        <v>45</v>
      </c>
    </row>
    <row r="141" s="4" customFormat="1" ht="117" customHeight="1" spans="1:24">
      <c r="A141" s="21">
        <v>2</v>
      </c>
      <c r="B141" s="22" t="s">
        <v>560</v>
      </c>
      <c r="C141" s="22" t="s">
        <v>561</v>
      </c>
      <c r="D141" s="21" t="s">
        <v>80</v>
      </c>
      <c r="E141" s="53" t="s">
        <v>556</v>
      </c>
      <c r="F141" s="21" t="s">
        <v>80</v>
      </c>
      <c r="G141" s="21" t="s">
        <v>562</v>
      </c>
      <c r="H141" s="23">
        <f t="shared" si="20"/>
        <v>50</v>
      </c>
      <c r="I141" s="23">
        <v>50</v>
      </c>
      <c r="J141" s="23">
        <v>0</v>
      </c>
      <c r="K141" s="23">
        <v>50</v>
      </c>
      <c r="L141" s="23">
        <v>0</v>
      </c>
      <c r="M141" s="23">
        <v>0</v>
      </c>
      <c r="N141" s="23">
        <v>0</v>
      </c>
      <c r="O141" s="23">
        <v>200</v>
      </c>
      <c r="P141" s="23">
        <v>842</v>
      </c>
      <c r="Q141" s="21">
        <v>124</v>
      </c>
      <c r="R141" s="21">
        <v>612</v>
      </c>
      <c r="S141" s="26" t="s">
        <v>563</v>
      </c>
      <c r="T141" s="26" t="s">
        <v>564</v>
      </c>
      <c r="U141" s="45" t="s">
        <v>44</v>
      </c>
      <c r="V141" s="21" t="s">
        <v>45</v>
      </c>
      <c r="W141" s="21"/>
      <c r="X141" s="21" t="s">
        <v>45</v>
      </c>
    </row>
    <row r="142" s="4" customFormat="1" ht="144" customHeight="1" spans="1:24">
      <c r="A142" s="21">
        <v>3</v>
      </c>
      <c r="B142" s="22" t="s">
        <v>565</v>
      </c>
      <c r="C142" s="22" t="s">
        <v>566</v>
      </c>
      <c r="D142" s="21" t="s">
        <v>80</v>
      </c>
      <c r="E142" s="53" t="s">
        <v>556</v>
      </c>
      <c r="F142" s="21" t="s">
        <v>80</v>
      </c>
      <c r="G142" s="21" t="s">
        <v>567</v>
      </c>
      <c r="H142" s="23">
        <f t="shared" si="20"/>
        <v>49</v>
      </c>
      <c r="I142" s="23">
        <f>SUM(J142:M142)</f>
        <v>49</v>
      </c>
      <c r="J142" s="23">
        <v>49</v>
      </c>
      <c r="K142" s="23">
        <v>0</v>
      </c>
      <c r="L142" s="23">
        <v>0</v>
      </c>
      <c r="M142" s="23">
        <v>0</v>
      </c>
      <c r="N142" s="23">
        <v>0</v>
      </c>
      <c r="O142" s="23">
        <v>56</v>
      </c>
      <c r="P142" s="23">
        <v>233</v>
      </c>
      <c r="Q142" s="21">
        <v>25</v>
      </c>
      <c r="R142" s="21">
        <v>89</v>
      </c>
      <c r="S142" s="26" t="s">
        <v>568</v>
      </c>
      <c r="T142" s="26" t="s">
        <v>569</v>
      </c>
      <c r="U142" s="45" t="s">
        <v>44</v>
      </c>
      <c r="V142" s="21" t="s">
        <v>45</v>
      </c>
      <c r="W142" s="21"/>
      <c r="X142" s="21" t="s">
        <v>45</v>
      </c>
    </row>
    <row r="143" s="4" customFormat="1" ht="251" customHeight="1" spans="1:24">
      <c r="A143" s="21">
        <v>4</v>
      </c>
      <c r="B143" s="22" t="s">
        <v>570</v>
      </c>
      <c r="C143" s="22" t="s">
        <v>571</v>
      </c>
      <c r="D143" s="53" t="s">
        <v>556</v>
      </c>
      <c r="E143" s="53" t="s">
        <v>556</v>
      </c>
      <c r="F143" s="34" t="s">
        <v>218</v>
      </c>
      <c r="G143" s="21" t="s">
        <v>572</v>
      </c>
      <c r="H143" s="23">
        <f t="shared" si="20"/>
        <v>97.253877</v>
      </c>
      <c r="I143" s="23">
        <v>97.253877</v>
      </c>
      <c r="J143" s="23">
        <v>97.253877</v>
      </c>
      <c r="K143" s="23">
        <v>0</v>
      </c>
      <c r="L143" s="23">
        <v>0</v>
      </c>
      <c r="M143" s="23">
        <v>0</v>
      </c>
      <c r="N143" s="23">
        <v>0</v>
      </c>
      <c r="O143" s="23">
        <v>250</v>
      </c>
      <c r="P143" s="23">
        <v>1270</v>
      </c>
      <c r="Q143" s="23">
        <v>52</v>
      </c>
      <c r="R143" s="23">
        <v>170</v>
      </c>
      <c r="S143" s="26" t="s">
        <v>573</v>
      </c>
      <c r="T143" s="26" t="s">
        <v>348</v>
      </c>
      <c r="U143" s="45" t="s">
        <v>44</v>
      </c>
      <c r="V143" s="21" t="s">
        <v>45</v>
      </c>
      <c r="W143" s="21"/>
      <c r="X143" s="21" t="s">
        <v>45</v>
      </c>
    </row>
    <row r="144" s="4" customFormat="1" ht="107" customHeight="1" spans="1:24">
      <c r="A144" s="21">
        <v>5</v>
      </c>
      <c r="B144" s="22" t="s">
        <v>574</v>
      </c>
      <c r="C144" s="22" t="s">
        <v>575</v>
      </c>
      <c r="D144" s="34" t="s">
        <v>218</v>
      </c>
      <c r="E144" s="53" t="s">
        <v>556</v>
      </c>
      <c r="F144" s="34" t="s">
        <v>218</v>
      </c>
      <c r="G144" s="21" t="s">
        <v>576</v>
      </c>
      <c r="H144" s="23">
        <f t="shared" si="20"/>
        <v>46</v>
      </c>
      <c r="I144" s="23">
        <f>SUM(J144:M144)</f>
        <v>46</v>
      </c>
      <c r="J144" s="23"/>
      <c r="K144" s="23">
        <v>46</v>
      </c>
      <c r="L144" s="23">
        <v>0</v>
      </c>
      <c r="M144" s="23">
        <v>0</v>
      </c>
      <c r="N144" s="23">
        <v>0</v>
      </c>
      <c r="O144" s="23">
        <v>195</v>
      </c>
      <c r="P144" s="23">
        <v>875</v>
      </c>
      <c r="Q144" s="23">
        <v>34</v>
      </c>
      <c r="R144" s="23">
        <v>114</v>
      </c>
      <c r="S144" s="32" t="s">
        <v>577</v>
      </c>
      <c r="T144" s="26" t="s">
        <v>578</v>
      </c>
      <c r="U144" s="45" t="s">
        <v>44</v>
      </c>
      <c r="V144" s="21" t="s">
        <v>45</v>
      </c>
      <c r="W144" s="21"/>
      <c r="X144" s="21" t="s">
        <v>45</v>
      </c>
    </row>
    <row r="145" s="4" customFormat="1" ht="193" customHeight="1" spans="1:24">
      <c r="A145" s="21">
        <v>6</v>
      </c>
      <c r="B145" s="22" t="s">
        <v>579</v>
      </c>
      <c r="C145" s="22" t="s">
        <v>580</v>
      </c>
      <c r="D145" s="34" t="s">
        <v>218</v>
      </c>
      <c r="E145" s="53" t="s">
        <v>556</v>
      </c>
      <c r="F145" s="34" t="s">
        <v>218</v>
      </c>
      <c r="G145" s="21" t="s">
        <v>581</v>
      </c>
      <c r="H145" s="23">
        <f t="shared" si="20"/>
        <v>31</v>
      </c>
      <c r="I145" s="23">
        <f>SUM(J145:M145)</f>
        <v>31</v>
      </c>
      <c r="J145" s="23"/>
      <c r="K145" s="23">
        <v>31</v>
      </c>
      <c r="L145" s="23">
        <v>0</v>
      </c>
      <c r="M145" s="23">
        <v>0</v>
      </c>
      <c r="N145" s="23">
        <v>0</v>
      </c>
      <c r="O145" s="23">
        <v>48</v>
      </c>
      <c r="P145" s="23">
        <v>211</v>
      </c>
      <c r="Q145" s="23">
        <v>26</v>
      </c>
      <c r="R145" s="23">
        <v>102</v>
      </c>
      <c r="S145" s="26" t="s">
        <v>582</v>
      </c>
      <c r="T145" s="26" t="s">
        <v>348</v>
      </c>
      <c r="U145" s="45" t="s">
        <v>44</v>
      </c>
      <c r="V145" s="21" t="s">
        <v>45</v>
      </c>
      <c r="W145" s="21"/>
      <c r="X145" s="21" t="s">
        <v>45</v>
      </c>
    </row>
    <row r="146" s="4" customFormat="1" ht="136" customHeight="1" spans="1:24">
      <c r="A146" s="21">
        <v>7</v>
      </c>
      <c r="B146" s="22" t="s">
        <v>583</v>
      </c>
      <c r="C146" s="22" t="s">
        <v>584</v>
      </c>
      <c r="D146" s="33" t="s">
        <v>106</v>
      </c>
      <c r="E146" s="53" t="s">
        <v>556</v>
      </c>
      <c r="F146" s="33" t="s">
        <v>106</v>
      </c>
      <c r="G146" s="33" t="s">
        <v>463</v>
      </c>
      <c r="H146" s="23">
        <f t="shared" si="20"/>
        <v>61</v>
      </c>
      <c r="I146" s="23">
        <f t="shared" ref="I146:I151" si="26">SUM(J146:M146)</f>
        <v>61</v>
      </c>
      <c r="J146" s="23">
        <v>61</v>
      </c>
      <c r="K146" s="23">
        <v>0</v>
      </c>
      <c r="L146" s="23">
        <v>0</v>
      </c>
      <c r="M146" s="23">
        <v>0</v>
      </c>
      <c r="N146" s="23">
        <v>0</v>
      </c>
      <c r="O146" s="23">
        <v>86</v>
      </c>
      <c r="P146" s="23">
        <v>323</v>
      </c>
      <c r="Q146" s="21">
        <v>32</v>
      </c>
      <c r="R146" s="21">
        <v>104</v>
      </c>
      <c r="S146" s="32" t="s">
        <v>585</v>
      </c>
      <c r="T146" s="26" t="s">
        <v>348</v>
      </c>
      <c r="U146" s="45" t="s">
        <v>44</v>
      </c>
      <c r="V146" s="21" t="s">
        <v>45</v>
      </c>
      <c r="W146" s="21"/>
      <c r="X146" s="21" t="s">
        <v>45</v>
      </c>
    </row>
    <row r="147" s="4" customFormat="1" ht="127" customHeight="1" spans="1:24">
      <c r="A147" s="21">
        <v>8</v>
      </c>
      <c r="B147" s="22" t="s">
        <v>586</v>
      </c>
      <c r="C147" s="22" t="s">
        <v>587</v>
      </c>
      <c r="D147" s="33" t="s">
        <v>201</v>
      </c>
      <c r="E147" s="53" t="s">
        <v>556</v>
      </c>
      <c r="F147" s="33" t="s">
        <v>201</v>
      </c>
      <c r="G147" s="33" t="s">
        <v>588</v>
      </c>
      <c r="H147" s="23">
        <f t="shared" si="20"/>
        <v>49</v>
      </c>
      <c r="I147" s="23">
        <f t="shared" si="26"/>
        <v>49</v>
      </c>
      <c r="J147" s="23"/>
      <c r="K147" s="23">
        <v>49</v>
      </c>
      <c r="L147" s="23">
        <v>0</v>
      </c>
      <c r="M147" s="23">
        <v>0</v>
      </c>
      <c r="N147" s="23">
        <v>0</v>
      </c>
      <c r="O147" s="23">
        <v>200</v>
      </c>
      <c r="P147" s="23">
        <v>552</v>
      </c>
      <c r="Q147" s="23">
        <v>96</v>
      </c>
      <c r="R147" s="23">
        <v>265</v>
      </c>
      <c r="S147" s="26" t="s">
        <v>589</v>
      </c>
      <c r="T147" s="26" t="s">
        <v>348</v>
      </c>
      <c r="U147" s="45" t="s">
        <v>44</v>
      </c>
      <c r="V147" s="21" t="s">
        <v>45</v>
      </c>
      <c r="W147" s="21"/>
      <c r="X147" s="21" t="s">
        <v>45</v>
      </c>
    </row>
    <row r="148" s="4" customFormat="1" ht="151" customHeight="1" spans="1:24">
      <c r="A148" s="21">
        <v>9</v>
      </c>
      <c r="B148" s="22" t="s">
        <v>590</v>
      </c>
      <c r="C148" s="22" t="s">
        <v>591</v>
      </c>
      <c r="D148" s="23" t="s">
        <v>112</v>
      </c>
      <c r="E148" s="23" t="s">
        <v>556</v>
      </c>
      <c r="F148" s="23" t="s">
        <v>112</v>
      </c>
      <c r="G148" s="23" t="s">
        <v>509</v>
      </c>
      <c r="H148" s="23">
        <f t="shared" si="20"/>
        <v>15.069067</v>
      </c>
      <c r="I148" s="23">
        <v>15.069067</v>
      </c>
      <c r="J148" s="23">
        <v>15</v>
      </c>
      <c r="K148" s="23">
        <v>0.069067</v>
      </c>
      <c r="L148" s="23">
        <v>0</v>
      </c>
      <c r="M148" s="23">
        <v>0</v>
      </c>
      <c r="N148" s="23">
        <v>0</v>
      </c>
      <c r="O148" s="23">
        <v>44</v>
      </c>
      <c r="P148" s="23">
        <v>125</v>
      </c>
      <c r="Q148" s="23">
        <v>23</v>
      </c>
      <c r="R148" s="23">
        <v>54</v>
      </c>
      <c r="S148" s="22" t="s">
        <v>592</v>
      </c>
      <c r="T148" s="22" t="s">
        <v>593</v>
      </c>
      <c r="U148" s="45" t="s">
        <v>77</v>
      </c>
      <c r="V148" s="21" t="s">
        <v>45</v>
      </c>
      <c r="W148" s="21"/>
      <c r="X148" s="21" t="s">
        <v>45</v>
      </c>
    </row>
    <row r="149" s="4" customFormat="1" ht="144" customHeight="1" spans="1:24">
      <c r="A149" s="21">
        <v>10</v>
      </c>
      <c r="B149" s="22" t="s">
        <v>594</v>
      </c>
      <c r="C149" s="22" t="s">
        <v>595</v>
      </c>
      <c r="D149" s="23" t="s">
        <v>169</v>
      </c>
      <c r="E149" s="23" t="s">
        <v>556</v>
      </c>
      <c r="F149" s="23" t="s">
        <v>169</v>
      </c>
      <c r="G149" s="23" t="s">
        <v>596</v>
      </c>
      <c r="H149" s="23">
        <f t="shared" si="20"/>
        <v>15.002465</v>
      </c>
      <c r="I149" s="23">
        <v>15.002465</v>
      </c>
      <c r="J149" s="23">
        <v>15.002465</v>
      </c>
      <c r="K149" s="23">
        <v>0</v>
      </c>
      <c r="L149" s="23">
        <v>0</v>
      </c>
      <c r="M149" s="23">
        <v>0</v>
      </c>
      <c r="N149" s="23">
        <v>0</v>
      </c>
      <c r="O149" s="23">
        <v>138</v>
      </c>
      <c r="P149" s="23">
        <v>389</v>
      </c>
      <c r="Q149" s="23">
        <v>12</v>
      </c>
      <c r="R149" s="23">
        <v>38</v>
      </c>
      <c r="S149" s="22" t="s">
        <v>597</v>
      </c>
      <c r="T149" s="22" t="s">
        <v>598</v>
      </c>
      <c r="U149" s="45" t="s">
        <v>77</v>
      </c>
      <c r="V149" s="21" t="s">
        <v>45</v>
      </c>
      <c r="W149" s="21"/>
      <c r="X149" s="21" t="s">
        <v>45</v>
      </c>
    </row>
    <row r="150" s="4" customFormat="1" ht="170" customHeight="1" spans="1:24">
      <c r="A150" s="21">
        <v>11</v>
      </c>
      <c r="B150" s="22" t="s">
        <v>599</v>
      </c>
      <c r="C150" s="22" t="s">
        <v>600</v>
      </c>
      <c r="D150" s="23" t="s">
        <v>80</v>
      </c>
      <c r="E150" s="23" t="s">
        <v>556</v>
      </c>
      <c r="F150" s="23" t="s">
        <v>80</v>
      </c>
      <c r="G150" s="23" t="s">
        <v>601</v>
      </c>
      <c r="H150" s="23">
        <f t="shared" si="20"/>
        <v>20.207557</v>
      </c>
      <c r="I150" s="23">
        <v>20.207557</v>
      </c>
      <c r="J150" s="23">
        <v>20</v>
      </c>
      <c r="K150" s="23">
        <v>0.207557</v>
      </c>
      <c r="L150" s="23">
        <v>0</v>
      </c>
      <c r="M150" s="23">
        <v>0</v>
      </c>
      <c r="N150" s="23">
        <v>0</v>
      </c>
      <c r="O150" s="23">
        <v>56</v>
      </c>
      <c r="P150" s="23">
        <v>210</v>
      </c>
      <c r="Q150" s="23">
        <v>22</v>
      </c>
      <c r="R150" s="23">
        <v>43</v>
      </c>
      <c r="S150" s="22" t="s">
        <v>602</v>
      </c>
      <c r="T150" s="22" t="s">
        <v>593</v>
      </c>
      <c r="U150" s="45" t="s">
        <v>77</v>
      </c>
      <c r="V150" s="21" t="s">
        <v>45</v>
      </c>
      <c r="W150" s="21"/>
      <c r="X150" s="21" t="s">
        <v>45</v>
      </c>
    </row>
    <row r="151" s="7" customFormat="1" ht="42" customHeight="1" spans="1:24">
      <c r="A151" s="19" t="s">
        <v>603</v>
      </c>
      <c r="B151" s="18">
        <v>16</v>
      </c>
      <c r="C151" s="46"/>
      <c r="D151" s="18"/>
      <c r="E151" s="18"/>
      <c r="F151" s="18"/>
      <c r="G151" s="18"/>
      <c r="H151" s="18">
        <f t="shared" si="20"/>
        <v>1555.180388</v>
      </c>
      <c r="I151" s="18">
        <f t="shared" si="26"/>
        <v>1500.180388</v>
      </c>
      <c r="J151" s="18">
        <f t="shared" ref="J151:R151" si="27">SUM(J152:J167)</f>
        <v>1335.122971</v>
      </c>
      <c r="K151" s="18">
        <f t="shared" si="27"/>
        <v>103.057417</v>
      </c>
      <c r="L151" s="18">
        <f t="shared" si="27"/>
        <v>62</v>
      </c>
      <c r="M151" s="18">
        <f t="shared" si="27"/>
        <v>0</v>
      </c>
      <c r="N151" s="18">
        <f t="shared" si="27"/>
        <v>55</v>
      </c>
      <c r="O151" s="18">
        <f t="shared" si="27"/>
        <v>1564</v>
      </c>
      <c r="P151" s="18">
        <f t="shared" si="27"/>
        <v>5082</v>
      </c>
      <c r="Q151" s="15">
        <f t="shared" si="27"/>
        <v>570</v>
      </c>
      <c r="R151" s="15">
        <f t="shared" si="27"/>
        <v>1877</v>
      </c>
      <c r="S151" s="17"/>
      <c r="T151" s="17"/>
      <c r="U151" s="46"/>
      <c r="V151" s="21"/>
      <c r="W151" s="21"/>
      <c r="X151" s="21"/>
    </row>
    <row r="152" s="4" customFormat="1" ht="102" customHeight="1" spans="1:24">
      <c r="A152" s="21">
        <v>1</v>
      </c>
      <c r="B152" s="26" t="s">
        <v>604</v>
      </c>
      <c r="C152" s="22" t="s">
        <v>605</v>
      </c>
      <c r="D152" s="21" t="s">
        <v>55</v>
      </c>
      <c r="E152" s="23" t="s">
        <v>556</v>
      </c>
      <c r="F152" s="21" t="s">
        <v>55</v>
      </c>
      <c r="G152" s="21" t="s">
        <v>606</v>
      </c>
      <c r="H152" s="23">
        <f t="shared" si="20"/>
        <v>75</v>
      </c>
      <c r="I152" s="23">
        <v>75</v>
      </c>
      <c r="J152" s="23">
        <v>75</v>
      </c>
      <c r="K152" s="23">
        <v>0</v>
      </c>
      <c r="L152" s="23">
        <v>0</v>
      </c>
      <c r="M152" s="23">
        <v>0</v>
      </c>
      <c r="N152" s="23">
        <v>0</v>
      </c>
      <c r="O152" s="23">
        <v>52</v>
      </c>
      <c r="P152" s="23">
        <v>146</v>
      </c>
      <c r="Q152" s="27">
        <v>32</v>
      </c>
      <c r="R152" s="27">
        <v>103</v>
      </c>
      <c r="S152" s="26" t="s">
        <v>607</v>
      </c>
      <c r="T152" s="26" t="s">
        <v>608</v>
      </c>
      <c r="U152" s="45" t="s">
        <v>44</v>
      </c>
      <c r="V152" s="21" t="s">
        <v>45</v>
      </c>
      <c r="W152" s="21"/>
      <c r="X152" s="21" t="s">
        <v>45</v>
      </c>
    </row>
    <row r="153" s="4" customFormat="1" ht="102" customHeight="1" spans="1:24">
      <c r="A153" s="21">
        <v>2</v>
      </c>
      <c r="B153" s="26" t="s">
        <v>609</v>
      </c>
      <c r="C153" s="22" t="s">
        <v>610</v>
      </c>
      <c r="D153" s="23" t="s">
        <v>556</v>
      </c>
      <c r="E153" s="21" t="s">
        <v>556</v>
      </c>
      <c r="F153" s="21" t="s">
        <v>169</v>
      </c>
      <c r="G153" s="21" t="s">
        <v>170</v>
      </c>
      <c r="H153" s="23">
        <f t="shared" si="20"/>
        <v>151.439593</v>
      </c>
      <c r="I153" s="23">
        <v>151.439593</v>
      </c>
      <c r="J153" s="23">
        <v>151.439593</v>
      </c>
      <c r="K153" s="23">
        <v>0</v>
      </c>
      <c r="L153" s="23">
        <v>0</v>
      </c>
      <c r="M153" s="23">
        <v>0</v>
      </c>
      <c r="N153" s="23">
        <v>0</v>
      </c>
      <c r="O153" s="23">
        <v>330</v>
      </c>
      <c r="P153" s="23">
        <v>980</v>
      </c>
      <c r="Q153" s="27">
        <v>87</v>
      </c>
      <c r="R153" s="27">
        <v>365</v>
      </c>
      <c r="S153" s="26" t="s">
        <v>611</v>
      </c>
      <c r="T153" s="26" t="s">
        <v>608</v>
      </c>
      <c r="U153" s="45" t="s">
        <v>44</v>
      </c>
      <c r="V153" s="21" t="s">
        <v>45</v>
      </c>
      <c r="W153" s="21"/>
      <c r="X153" s="21" t="s">
        <v>45</v>
      </c>
    </row>
    <row r="154" s="4" customFormat="1" ht="102" customHeight="1" spans="1:24">
      <c r="A154" s="21">
        <v>3</v>
      </c>
      <c r="B154" s="26" t="s">
        <v>612</v>
      </c>
      <c r="C154" s="26" t="s">
        <v>613</v>
      </c>
      <c r="D154" s="23" t="s">
        <v>556</v>
      </c>
      <c r="E154" s="23" t="s">
        <v>556</v>
      </c>
      <c r="F154" s="21" t="s">
        <v>138</v>
      </c>
      <c r="G154" s="21" t="s">
        <v>189</v>
      </c>
      <c r="H154" s="23">
        <f t="shared" si="20"/>
        <v>106.824274</v>
      </c>
      <c r="I154" s="23">
        <v>106.824274</v>
      </c>
      <c r="J154" s="23">
        <v>106.824274</v>
      </c>
      <c r="K154" s="23">
        <v>0</v>
      </c>
      <c r="L154" s="23">
        <v>0</v>
      </c>
      <c r="M154" s="23">
        <v>0</v>
      </c>
      <c r="N154" s="23">
        <v>0</v>
      </c>
      <c r="O154" s="23">
        <v>30</v>
      </c>
      <c r="P154" s="23">
        <v>94</v>
      </c>
      <c r="Q154" s="43">
        <v>15</v>
      </c>
      <c r="R154" s="43">
        <v>32</v>
      </c>
      <c r="S154" s="26" t="s">
        <v>614</v>
      </c>
      <c r="T154" s="26" t="s">
        <v>608</v>
      </c>
      <c r="U154" s="45" t="s">
        <v>44</v>
      </c>
      <c r="V154" s="21" t="s">
        <v>45</v>
      </c>
      <c r="W154" s="21"/>
      <c r="X154" s="21" t="s">
        <v>45</v>
      </c>
    </row>
    <row r="155" s="4" customFormat="1" ht="102" customHeight="1" spans="1:24">
      <c r="A155" s="21">
        <v>4</v>
      </c>
      <c r="B155" s="32" t="s">
        <v>615</v>
      </c>
      <c r="C155" s="32" t="s">
        <v>616</v>
      </c>
      <c r="D155" s="23" t="s">
        <v>556</v>
      </c>
      <c r="E155" s="23" t="s">
        <v>556</v>
      </c>
      <c r="F155" s="33" t="s">
        <v>106</v>
      </c>
      <c r="G155" s="33" t="s">
        <v>617</v>
      </c>
      <c r="H155" s="23">
        <f t="shared" si="20"/>
        <v>9.464722</v>
      </c>
      <c r="I155" s="23">
        <v>9.464722</v>
      </c>
      <c r="J155" s="23">
        <v>9.464722</v>
      </c>
      <c r="K155" s="23">
        <v>0</v>
      </c>
      <c r="L155" s="23">
        <v>0</v>
      </c>
      <c r="M155" s="23">
        <v>0</v>
      </c>
      <c r="N155" s="23">
        <v>0</v>
      </c>
      <c r="O155" s="23">
        <v>265</v>
      </c>
      <c r="P155" s="23">
        <v>743</v>
      </c>
      <c r="Q155" s="27">
        <v>67</v>
      </c>
      <c r="R155" s="27">
        <v>165</v>
      </c>
      <c r="S155" s="30" t="s">
        <v>618</v>
      </c>
      <c r="T155" s="32" t="s">
        <v>619</v>
      </c>
      <c r="U155" s="45" t="s">
        <v>44</v>
      </c>
      <c r="V155" s="21" t="s">
        <v>45</v>
      </c>
      <c r="W155" s="21"/>
      <c r="X155" s="21" t="s">
        <v>45</v>
      </c>
    </row>
    <row r="156" s="4" customFormat="1" ht="102" customHeight="1" spans="1:24">
      <c r="A156" s="21">
        <v>5</v>
      </c>
      <c r="B156" s="26" t="s">
        <v>620</v>
      </c>
      <c r="C156" s="22" t="s">
        <v>621</v>
      </c>
      <c r="D156" s="23" t="s">
        <v>556</v>
      </c>
      <c r="E156" s="23" t="s">
        <v>556</v>
      </c>
      <c r="F156" s="21" t="s">
        <v>158</v>
      </c>
      <c r="G156" s="21" t="s">
        <v>197</v>
      </c>
      <c r="H156" s="23">
        <f t="shared" si="20"/>
        <v>75.710598</v>
      </c>
      <c r="I156" s="23">
        <v>75.710598</v>
      </c>
      <c r="J156" s="23">
        <v>75.710598</v>
      </c>
      <c r="K156" s="23">
        <v>0</v>
      </c>
      <c r="L156" s="23">
        <v>0</v>
      </c>
      <c r="M156" s="23">
        <v>0</v>
      </c>
      <c r="N156" s="23">
        <v>0</v>
      </c>
      <c r="O156" s="23">
        <v>124</v>
      </c>
      <c r="P156" s="23">
        <v>368</v>
      </c>
      <c r="Q156" s="43">
        <v>7</v>
      </c>
      <c r="R156" s="43">
        <v>21</v>
      </c>
      <c r="S156" s="26" t="s">
        <v>622</v>
      </c>
      <c r="T156" s="26" t="s">
        <v>608</v>
      </c>
      <c r="U156" s="45" t="s">
        <v>44</v>
      </c>
      <c r="V156" s="21" t="s">
        <v>45</v>
      </c>
      <c r="W156" s="21"/>
      <c r="X156" s="21" t="s">
        <v>45</v>
      </c>
    </row>
    <row r="157" s="4" customFormat="1" ht="102" customHeight="1" spans="1:24">
      <c r="A157" s="21">
        <v>6</v>
      </c>
      <c r="B157" s="26" t="s">
        <v>623</v>
      </c>
      <c r="C157" s="26" t="s">
        <v>624</v>
      </c>
      <c r="D157" s="23" t="s">
        <v>556</v>
      </c>
      <c r="E157" s="23" t="s">
        <v>556</v>
      </c>
      <c r="F157" s="21" t="s">
        <v>201</v>
      </c>
      <c r="G157" s="34" t="s">
        <v>202</v>
      </c>
      <c r="H157" s="23">
        <f t="shared" si="20"/>
        <v>96.095925</v>
      </c>
      <c r="I157" s="23">
        <v>96.095925</v>
      </c>
      <c r="J157" s="23">
        <v>96.095925</v>
      </c>
      <c r="K157" s="23">
        <v>0</v>
      </c>
      <c r="L157" s="23">
        <v>0</v>
      </c>
      <c r="M157" s="23">
        <v>0</v>
      </c>
      <c r="N157" s="23">
        <v>0</v>
      </c>
      <c r="O157" s="23">
        <v>49</v>
      </c>
      <c r="P157" s="23">
        <v>126</v>
      </c>
      <c r="Q157" s="27">
        <v>26</v>
      </c>
      <c r="R157" s="27">
        <v>58</v>
      </c>
      <c r="S157" s="30" t="s">
        <v>625</v>
      </c>
      <c r="T157" s="26" t="s">
        <v>608</v>
      </c>
      <c r="U157" s="45" t="s">
        <v>44</v>
      </c>
      <c r="V157" s="21" t="s">
        <v>45</v>
      </c>
      <c r="W157" s="21"/>
      <c r="X157" s="21" t="s">
        <v>45</v>
      </c>
    </row>
    <row r="158" s="4" customFormat="1" ht="102" customHeight="1" spans="1:24">
      <c r="A158" s="21">
        <v>7</v>
      </c>
      <c r="B158" s="26" t="s">
        <v>626</v>
      </c>
      <c r="C158" s="22" t="s">
        <v>627</v>
      </c>
      <c r="D158" s="23" t="s">
        <v>556</v>
      </c>
      <c r="E158" s="23" t="s">
        <v>556</v>
      </c>
      <c r="F158" s="34" t="s">
        <v>218</v>
      </c>
      <c r="G158" s="34" t="s">
        <v>247</v>
      </c>
      <c r="H158" s="23">
        <f t="shared" si="20"/>
        <v>98.678208</v>
      </c>
      <c r="I158" s="23">
        <v>98.678208</v>
      </c>
      <c r="J158" s="23">
        <v>98.678208</v>
      </c>
      <c r="K158" s="23">
        <v>0</v>
      </c>
      <c r="L158" s="23">
        <v>0</v>
      </c>
      <c r="M158" s="23">
        <v>0</v>
      </c>
      <c r="N158" s="23">
        <v>0</v>
      </c>
      <c r="O158" s="23">
        <v>36</v>
      </c>
      <c r="P158" s="23">
        <v>120</v>
      </c>
      <c r="Q158" s="43">
        <v>16</v>
      </c>
      <c r="R158" s="43">
        <v>53</v>
      </c>
      <c r="S158" s="30" t="s">
        <v>628</v>
      </c>
      <c r="T158" s="26" t="s">
        <v>608</v>
      </c>
      <c r="U158" s="45" t="s">
        <v>44</v>
      </c>
      <c r="V158" s="21" t="s">
        <v>45</v>
      </c>
      <c r="W158" s="21"/>
      <c r="X158" s="21" t="s">
        <v>45</v>
      </c>
    </row>
    <row r="159" s="4" customFormat="1" ht="102" customHeight="1" spans="1:24">
      <c r="A159" s="21">
        <v>8</v>
      </c>
      <c r="B159" s="26" t="s">
        <v>629</v>
      </c>
      <c r="C159" s="22" t="s">
        <v>630</v>
      </c>
      <c r="D159" s="23" t="s">
        <v>556</v>
      </c>
      <c r="E159" s="23" t="s">
        <v>556</v>
      </c>
      <c r="F159" s="34" t="s">
        <v>143</v>
      </c>
      <c r="G159" s="34" t="s">
        <v>206</v>
      </c>
      <c r="H159" s="23">
        <f t="shared" si="20"/>
        <v>46.316828</v>
      </c>
      <c r="I159" s="23">
        <v>46.316828</v>
      </c>
      <c r="J159" s="23">
        <v>46.316828</v>
      </c>
      <c r="K159" s="23">
        <v>0</v>
      </c>
      <c r="L159" s="23">
        <v>0</v>
      </c>
      <c r="M159" s="23">
        <v>0</v>
      </c>
      <c r="N159" s="23">
        <v>0</v>
      </c>
      <c r="O159" s="23">
        <v>48</v>
      </c>
      <c r="P159" s="23">
        <v>112</v>
      </c>
      <c r="Q159" s="43">
        <v>18</v>
      </c>
      <c r="R159" s="43">
        <v>52</v>
      </c>
      <c r="S159" s="30" t="s">
        <v>631</v>
      </c>
      <c r="T159" s="26" t="s">
        <v>608</v>
      </c>
      <c r="U159" s="45" t="s">
        <v>44</v>
      </c>
      <c r="V159" s="21" t="s">
        <v>45</v>
      </c>
      <c r="W159" s="21"/>
      <c r="X159" s="21" t="s">
        <v>45</v>
      </c>
    </row>
    <row r="160" s="4" customFormat="1" ht="102" customHeight="1" spans="1:24">
      <c r="A160" s="21">
        <v>9</v>
      </c>
      <c r="B160" s="22" t="s">
        <v>632</v>
      </c>
      <c r="C160" s="22" t="s">
        <v>633</v>
      </c>
      <c r="D160" s="21" t="s">
        <v>556</v>
      </c>
      <c r="E160" s="21" t="s">
        <v>556</v>
      </c>
      <c r="F160" s="21" t="s">
        <v>158</v>
      </c>
      <c r="G160" s="21" t="s">
        <v>634</v>
      </c>
      <c r="H160" s="23">
        <f t="shared" si="20"/>
        <v>97.263303</v>
      </c>
      <c r="I160" s="23">
        <v>97.263303</v>
      </c>
      <c r="J160" s="23">
        <v>97.263303</v>
      </c>
      <c r="K160" s="23">
        <v>0</v>
      </c>
      <c r="L160" s="23">
        <v>0</v>
      </c>
      <c r="M160" s="23">
        <v>0</v>
      </c>
      <c r="N160" s="23">
        <v>0</v>
      </c>
      <c r="O160" s="23">
        <v>126</v>
      </c>
      <c r="P160" s="23">
        <v>532</v>
      </c>
      <c r="Q160" s="21">
        <v>65</v>
      </c>
      <c r="R160" s="21">
        <v>236</v>
      </c>
      <c r="S160" s="26" t="s">
        <v>635</v>
      </c>
      <c r="T160" s="26" t="s">
        <v>636</v>
      </c>
      <c r="U160" s="45" t="s">
        <v>44</v>
      </c>
      <c r="V160" s="21" t="s">
        <v>45</v>
      </c>
      <c r="W160" s="21"/>
      <c r="X160" s="21" t="s">
        <v>45</v>
      </c>
    </row>
    <row r="161" s="4" customFormat="1" ht="102" customHeight="1" spans="1:24">
      <c r="A161" s="21">
        <v>10</v>
      </c>
      <c r="B161" s="22" t="s">
        <v>637</v>
      </c>
      <c r="C161" s="22" t="s">
        <v>638</v>
      </c>
      <c r="D161" s="21" t="s">
        <v>556</v>
      </c>
      <c r="E161" s="21" t="s">
        <v>556</v>
      </c>
      <c r="F161" s="21" t="s">
        <v>158</v>
      </c>
      <c r="G161" s="21" t="s">
        <v>396</v>
      </c>
      <c r="H161" s="23">
        <f t="shared" si="20"/>
        <v>98.078673</v>
      </c>
      <c r="I161" s="23">
        <v>98.078673</v>
      </c>
      <c r="J161" s="23">
        <v>98.078673</v>
      </c>
      <c r="K161" s="23">
        <v>0</v>
      </c>
      <c r="L161" s="23">
        <v>0</v>
      </c>
      <c r="M161" s="23">
        <v>0</v>
      </c>
      <c r="N161" s="23">
        <v>0</v>
      </c>
      <c r="O161" s="23">
        <v>166</v>
      </c>
      <c r="P161" s="23">
        <v>687</v>
      </c>
      <c r="Q161" s="21">
        <v>67</v>
      </c>
      <c r="R161" s="21">
        <v>241</v>
      </c>
      <c r="S161" s="26" t="s">
        <v>639</v>
      </c>
      <c r="T161" s="26" t="s">
        <v>636</v>
      </c>
      <c r="U161" s="45" t="s">
        <v>44</v>
      </c>
      <c r="V161" s="21" t="s">
        <v>45</v>
      </c>
      <c r="W161" s="21"/>
      <c r="X161" s="21" t="s">
        <v>45</v>
      </c>
    </row>
    <row r="162" s="4" customFormat="1" ht="102" customHeight="1" spans="1:24">
      <c r="A162" s="21">
        <v>11</v>
      </c>
      <c r="B162" s="22" t="s">
        <v>640</v>
      </c>
      <c r="C162" s="22" t="s">
        <v>641</v>
      </c>
      <c r="D162" s="21" t="s">
        <v>556</v>
      </c>
      <c r="E162" s="21" t="s">
        <v>556</v>
      </c>
      <c r="F162" s="21" t="s">
        <v>143</v>
      </c>
      <c r="G162" s="21" t="s">
        <v>206</v>
      </c>
      <c r="H162" s="23">
        <f t="shared" si="20"/>
        <v>98.301836</v>
      </c>
      <c r="I162" s="23">
        <v>98.301836</v>
      </c>
      <c r="J162" s="23">
        <v>98.301836</v>
      </c>
      <c r="K162" s="23">
        <v>0</v>
      </c>
      <c r="L162" s="23">
        <v>0</v>
      </c>
      <c r="M162" s="23">
        <v>0</v>
      </c>
      <c r="N162" s="23">
        <v>0</v>
      </c>
      <c r="O162" s="23">
        <v>125</v>
      </c>
      <c r="P162" s="23">
        <v>485</v>
      </c>
      <c r="Q162" s="21">
        <v>66</v>
      </c>
      <c r="R162" s="21">
        <v>203</v>
      </c>
      <c r="S162" s="26" t="s">
        <v>642</v>
      </c>
      <c r="T162" s="26" t="s">
        <v>636</v>
      </c>
      <c r="U162" s="45" t="s">
        <v>44</v>
      </c>
      <c r="V162" s="21" t="s">
        <v>45</v>
      </c>
      <c r="W162" s="21"/>
      <c r="X162" s="21" t="s">
        <v>45</v>
      </c>
    </row>
    <row r="163" s="4" customFormat="1" ht="147" customHeight="1" spans="1:24">
      <c r="A163" s="21">
        <v>12</v>
      </c>
      <c r="B163" s="47" t="s">
        <v>643</v>
      </c>
      <c r="C163" s="47" t="s">
        <v>644</v>
      </c>
      <c r="D163" s="34" t="s">
        <v>218</v>
      </c>
      <c r="E163" s="34" t="s">
        <v>556</v>
      </c>
      <c r="F163" s="34" t="s">
        <v>218</v>
      </c>
      <c r="G163" s="34" t="s">
        <v>645</v>
      </c>
      <c r="H163" s="23">
        <f t="shared" si="20"/>
        <v>178.468757</v>
      </c>
      <c r="I163" s="23">
        <v>178.468757</v>
      </c>
      <c r="J163" s="23">
        <v>178.468757</v>
      </c>
      <c r="K163" s="23">
        <v>0</v>
      </c>
      <c r="L163" s="23">
        <v>0</v>
      </c>
      <c r="M163" s="23">
        <v>0</v>
      </c>
      <c r="N163" s="23">
        <v>0</v>
      </c>
      <c r="O163" s="23">
        <v>33</v>
      </c>
      <c r="P163" s="23">
        <v>125</v>
      </c>
      <c r="Q163" s="27">
        <v>20</v>
      </c>
      <c r="R163" s="21">
        <v>76</v>
      </c>
      <c r="S163" s="67" t="s">
        <v>646</v>
      </c>
      <c r="T163" s="64" t="s">
        <v>647</v>
      </c>
      <c r="U163" s="45" t="s">
        <v>44</v>
      </c>
      <c r="V163" s="21" t="s">
        <v>45</v>
      </c>
      <c r="W163" s="21"/>
      <c r="X163" s="21" t="s">
        <v>45</v>
      </c>
    </row>
    <row r="164" s="4" customFormat="1" ht="177" customHeight="1" spans="1:24">
      <c r="A164" s="21">
        <v>13</v>
      </c>
      <c r="B164" s="26" t="s">
        <v>648</v>
      </c>
      <c r="C164" s="22" t="s">
        <v>649</v>
      </c>
      <c r="D164" s="23" t="s">
        <v>201</v>
      </c>
      <c r="E164" s="23" t="s">
        <v>556</v>
      </c>
      <c r="F164" s="23" t="s">
        <v>201</v>
      </c>
      <c r="G164" s="23" t="s">
        <v>650</v>
      </c>
      <c r="H164" s="23">
        <f t="shared" si="20"/>
        <v>62</v>
      </c>
      <c r="I164" s="23">
        <f>SUM(J164:M164)</f>
        <v>62</v>
      </c>
      <c r="J164" s="23"/>
      <c r="K164" s="23">
        <v>0</v>
      </c>
      <c r="L164" s="23">
        <v>62</v>
      </c>
      <c r="M164" s="23">
        <v>0</v>
      </c>
      <c r="N164" s="23">
        <v>0</v>
      </c>
      <c r="O164" s="23">
        <v>51</v>
      </c>
      <c r="P164" s="23">
        <v>155</v>
      </c>
      <c r="Q164" s="23">
        <v>10</v>
      </c>
      <c r="R164" s="23">
        <v>32</v>
      </c>
      <c r="S164" s="26" t="s">
        <v>651</v>
      </c>
      <c r="T164" s="26" t="s">
        <v>652</v>
      </c>
      <c r="U164" s="45" t="s">
        <v>77</v>
      </c>
      <c r="V164" s="21" t="s">
        <v>45</v>
      </c>
      <c r="W164" s="21"/>
      <c r="X164" s="21" t="s">
        <v>45</v>
      </c>
    </row>
    <row r="165" s="4" customFormat="1" ht="85" customHeight="1" spans="1:24">
      <c r="A165" s="21">
        <v>14</v>
      </c>
      <c r="B165" s="26" t="s">
        <v>653</v>
      </c>
      <c r="C165" s="22" t="s">
        <v>654</v>
      </c>
      <c r="D165" s="21" t="s">
        <v>556</v>
      </c>
      <c r="E165" s="21" t="s">
        <v>556</v>
      </c>
      <c r="F165" s="21" t="s">
        <v>169</v>
      </c>
      <c r="G165" s="21" t="s">
        <v>655</v>
      </c>
      <c r="H165" s="23">
        <f t="shared" si="20"/>
        <v>71.480254</v>
      </c>
      <c r="I165" s="23">
        <v>71.480254</v>
      </c>
      <c r="J165" s="23">
        <v>71.480254</v>
      </c>
      <c r="K165" s="23">
        <v>0</v>
      </c>
      <c r="L165" s="23">
        <v>0</v>
      </c>
      <c r="M165" s="23">
        <v>0</v>
      </c>
      <c r="N165" s="23">
        <v>0</v>
      </c>
      <c r="O165" s="23">
        <v>102</v>
      </c>
      <c r="P165" s="23">
        <v>341</v>
      </c>
      <c r="Q165" s="27">
        <v>21</v>
      </c>
      <c r="R165" s="27">
        <v>92</v>
      </c>
      <c r="S165" s="26" t="s">
        <v>656</v>
      </c>
      <c r="T165" s="26" t="s">
        <v>608</v>
      </c>
      <c r="U165" s="45" t="s">
        <v>44</v>
      </c>
      <c r="V165" s="21" t="s">
        <v>45</v>
      </c>
      <c r="W165" s="21"/>
      <c r="X165" s="21" t="s">
        <v>45</v>
      </c>
    </row>
    <row r="166" s="4" customFormat="1" ht="147" customHeight="1" spans="1:24">
      <c r="A166" s="21">
        <v>15</v>
      </c>
      <c r="B166" s="26" t="s">
        <v>657</v>
      </c>
      <c r="C166" s="22" t="s">
        <v>658</v>
      </c>
      <c r="D166" s="21" t="s">
        <v>55</v>
      </c>
      <c r="E166" s="21" t="s">
        <v>490</v>
      </c>
      <c r="F166" s="21" t="s">
        <v>55</v>
      </c>
      <c r="G166" s="21" t="s">
        <v>56</v>
      </c>
      <c r="H166" s="23">
        <f t="shared" si="20"/>
        <v>162</v>
      </c>
      <c r="I166" s="23">
        <v>132</v>
      </c>
      <c r="J166" s="23">
        <v>132</v>
      </c>
      <c r="K166" s="23">
        <v>0</v>
      </c>
      <c r="L166" s="23">
        <v>0</v>
      </c>
      <c r="M166" s="23">
        <v>0</v>
      </c>
      <c r="N166" s="23">
        <v>30</v>
      </c>
      <c r="O166" s="23">
        <v>16</v>
      </c>
      <c r="P166" s="23">
        <v>40</v>
      </c>
      <c r="Q166" s="21">
        <v>33</v>
      </c>
      <c r="R166" s="21">
        <v>92</v>
      </c>
      <c r="S166" s="22" t="s">
        <v>659</v>
      </c>
      <c r="T166" s="22" t="s">
        <v>659</v>
      </c>
      <c r="U166" s="45" t="s">
        <v>493</v>
      </c>
      <c r="V166" s="21" t="s">
        <v>45</v>
      </c>
      <c r="W166" s="21"/>
      <c r="X166" s="21" t="s">
        <v>45</v>
      </c>
    </row>
    <row r="167" s="4" customFormat="1" ht="159" customHeight="1" spans="1:24">
      <c r="A167" s="21">
        <v>16</v>
      </c>
      <c r="B167" s="26" t="s">
        <v>660</v>
      </c>
      <c r="C167" s="22" t="s">
        <v>661</v>
      </c>
      <c r="D167" s="21" t="s">
        <v>106</v>
      </c>
      <c r="E167" s="21" t="s">
        <v>490</v>
      </c>
      <c r="F167" s="21" t="s">
        <v>106</v>
      </c>
      <c r="G167" s="21" t="s">
        <v>273</v>
      </c>
      <c r="H167" s="23">
        <f t="shared" si="20"/>
        <v>128.057417</v>
      </c>
      <c r="I167" s="23">
        <v>103.057417</v>
      </c>
      <c r="J167" s="23">
        <v>0</v>
      </c>
      <c r="K167" s="23">
        <v>103.057417</v>
      </c>
      <c r="L167" s="23">
        <v>0</v>
      </c>
      <c r="M167" s="23">
        <v>0</v>
      </c>
      <c r="N167" s="23">
        <v>25</v>
      </c>
      <c r="O167" s="23">
        <v>11</v>
      </c>
      <c r="P167" s="23">
        <v>28</v>
      </c>
      <c r="Q167" s="21">
        <v>20</v>
      </c>
      <c r="R167" s="21">
        <v>56</v>
      </c>
      <c r="S167" s="22" t="s">
        <v>662</v>
      </c>
      <c r="T167" s="22" t="s">
        <v>662</v>
      </c>
      <c r="U167" s="45" t="s">
        <v>493</v>
      </c>
      <c r="V167" s="21" t="s">
        <v>45</v>
      </c>
      <c r="W167" s="21"/>
      <c r="X167" s="21" t="s">
        <v>45</v>
      </c>
    </row>
    <row r="168" s="7" customFormat="1" ht="42" customHeight="1" spans="1:24">
      <c r="A168" s="19" t="s">
        <v>663</v>
      </c>
      <c r="B168" s="15">
        <v>17</v>
      </c>
      <c r="C168" s="19"/>
      <c r="D168" s="15"/>
      <c r="E168" s="15"/>
      <c r="F168" s="15"/>
      <c r="G168" s="15"/>
      <c r="H168" s="18">
        <f t="shared" si="20"/>
        <v>2326.347714</v>
      </c>
      <c r="I168" s="18">
        <f>SUM(J168:M168)</f>
        <v>2326.347714</v>
      </c>
      <c r="J168" s="18">
        <f t="shared" ref="J168:R168" si="28">SUM(J169:J185)</f>
        <v>982.431091</v>
      </c>
      <c r="K168" s="18">
        <f t="shared" si="28"/>
        <v>494.916623</v>
      </c>
      <c r="L168" s="18">
        <f t="shared" si="28"/>
        <v>89</v>
      </c>
      <c r="M168" s="18">
        <f t="shared" si="28"/>
        <v>760</v>
      </c>
      <c r="N168" s="18">
        <f t="shared" si="28"/>
        <v>0</v>
      </c>
      <c r="O168" s="18">
        <f t="shared" si="28"/>
        <v>4645</v>
      </c>
      <c r="P168" s="18">
        <f t="shared" si="28"/>
        <v>12659</v>
      </c>
      <c r="Q168" s="15">
        <f t="shared" si="28"/>
        <v>1863</v>
      </c>
      <c r="R168" s="15">
        <f t="shared" si="28"/>
        <v>5668</v>
      </c>
      <c r="S168" s="15"/>
      <c r="T168" s="15"/>
      <c r="U168" s="42"/>
      <c r="V168" s="15"/>
      <c r="W168" s="15"/>
      <c r="X168" s="15"/>
    </row>
    <row r="169" s="4" customFormat="1" ht="243" customHeight="1" spans="1:24">
      <c r="A169" s="21">
        <v>1</v>
      </c>
      <c r="B169" s="22" t="s">
        <v>664</v>
      </c>
      <c r="C169" s="22" t="s">
        <v>665</v>
      </c>
      <c r="D169" s="23" t="s">
        <v>158</v>
      </c>
      <c r="E169" s="23" t="s">
        <v>438</v>
      </c>
      <c r="F169" s="23" t="s">
        <v>158</v>
      </c>
      <c r="G169" s="23" t="s">
        <v>666</v>
      </c>
      <c r="H169" s="23">
        <f t="shared" si="20"/>
        <v>202.808141</v>
      </c>
      <c r="I169" s="23">
        <v>202.808141</v>
      </c>
      <c r="J169" s="23">
        <v>2.808141</v>
      </c>
      <c r="K169" s="23">
        <v>200</v>
      </c>
      <c r="L169" s="23">
        <v>0</v>
      </c>
      <c r="M169" s="23">
        <v>0</v>
      </c>
      <c r="N169" s="23">
        <v>0</v>
      </c>
      <c r="O169" s="23">
        <v>34</v>
      </c>
      <c r="P169" s="23">
        <v>106</v>
      </c>
      <c r="Q169" s="23">
        <v>16</v>
      </c>
      <c r="R169" s="23">
        <v>53</v>
      </c>
      <c r="S169" s="22" t="s">
        <v>667</v>
      </c>
      <c r="T169" s="22" t="s">
        <v>668</v>
      </c>
      <c r="U169" s="45" t="s">
        <v>44</v>
      </c>
      <c r="V169" s="21" t="s">
        <v>45</v>
      </c>
      <c r="W169" s="21"/>
      <c r="X169" s="21" t="s">
        <v>45</v>
      </c>
    </row>
    <row r="170" s="4" customFormat="1" ht="159" customHeight="1" spans="1:24">
      <c r="A170" s="21">
        <v>2</v>
      </c>
      <c r="B170" s="26" t="s">
        <v>669</v>
      </c>
      <c r="C170" s="22" t="s">
        <v>670</v>
      </c>
      <c r="D170" s="23" t="s">
        <v>158</v>
      </c>
      <c r="E170" s="21" t="s">
        <v>438</v>
      </c>
      <c r="F170" s="21" t="s">
        <v>158</v>
      </c>
      <c r="G170" s="21" t="s">
        <v>264</v>
      </c>
      <c r="H170" s="23">
        <f t="shared" si="20"/>
        <v>155</v>
      </c>
      <c r="I170" s="23">
        <v>155</v>
      </c>
      <c r="J170" s="23">
        <v>0</v>
      </c>
      <c r="K170" s="23">
        <v>155</v>
      </c>
      <c r="L170" s="23">
        <v>0</v>
      </c>
      <c r="M170" s="23">
        <v>0</v>
      </c>
      <c r="N170" s="23">
        <v>0</v>
      </c>
      <c r="O170" s="23">
        <v>34</v>
      </c>
      <c r="P170" s="23">
        <v>117</v>
      </c>
      <c r="Q170" s="21">
        <v>15</v>
      </c>
      <c r="R170" s="21">
        <v>48</v>
      </c>
      <c r="S170" s="22" t="s">
        <v>671</v>
      </c>
      <c r="T170" s="26" t="s">
        <v>672</v>
      </c>
      <c r="U170" s="45" t="s">
        <v>44</v>
      </c>
      <c r="V170" s="21" t="s">
        <v>45</v>
      </c>
      <c r="W170" s="21"/>
      <c r="X170" s="21" t="s">
        <v>45</v>
      </c>
    </row>
    <row r="171" s="4" customFormat="1" ht="159" customHeight="1" spans="1:24">
      <c r="A171" s="21">
        <v>3</v>
      </c>
      <c r="B171" s="26" t="s">
        <v>673</v>
      </c>
      <c r="C171" s="22" t="s">
        <v>674</v>
      </c>
      <c r="D171" s="21" t="s">
        <v>106</v>
      </c>
      <c r="E171" s="21" t="s">
        <v>438</v>
      </c>
      <c r="F171" s="21" t="s">
        <v>106</v>
      </c>
      <c r="G171" s="21" t="s">
        <v>675</v>
      </c>
      <c r="H171" s="23">
        <f t="shared" si="20"/>
        <v>130.588723</v>
      </c>
      <c r="I171" s="23">
        <v>130.588723</v>
      </c>
      <c r="J171" s="23">
        <v>129.370308</v>
      </c>
      <c r="K171" s="23">
        <v>1.218415</v>
      </c>
      <c r="L171" s="23">
        <v>0</v>
      </c>
      <c r="M171" s="23">
        <v>0</v>
      </c>
      <c r="N171" s="23">
        <v>0</v>
      </c>
      <c r="O171" s="23">
        <v>189</v>
      </c>
      <c r="P171" s="23">
        <v>346</v>
      </c>
      <c r="Q171" s="27">
        <v>43</v>
      </c>
      <c r="R171" s="23">
        <v>94</v>
      </c>
      <c r="S171" s="26" t="s">
        <v>676</v>
      </c>
      <c r="T171" s="26" t="s">
        <v>677</v>
      </c>
      <c r="U171" s="45" t="s">
        <v>44</v>
      </c>
      <c r="V171" s="21" t="s">
        <v>45</v>
      </c>
      <c r="W171" s="21"/>
      <c r="X171" s="21" t="s">
        <v>45</v>
      </c>
    </row>
    <row r="172" s="4" customFormat="1" ht="229" customHeight="1" spans="1:24">
      <c r="A172" s="21">
        <v>4</v>
      </c>
      <c r="B172" s="22" t="s">
        <v>678</v>
      </c>
      <c r="C172" s="22" t="s">
        <v>679</v>
      </c>
      <c r="D172" s="50" t="s">
        <v>143</v>
      </c>
      <c r="E172" s="21" t="s">
        <v>438</v>
      </c>
      <c r="F172" s="21" t="s">
        <v>143</v>
      </c>
      <c r="G172" s="21" t="s">
        <v>680</v>
      </c>
      <c r="H172" s="23">
        <f t="shared" si="20"/>
        <v>80</v>
      </c>
      <c r="I172" s="23">
        <f>SUM(J172:M172)</f>
        <v>80</v>
      </c>
      <c r="J172" s="23">
        <v>80</v>
      </c>
      <c r="K172" s="23">
        <v>0</v>
      </c>
      <c r="L172" s="23">
        <v>0</v>
      </c>
      <c r="M172" s="23">
        <v>0</v>
      </c>
      <c r="N172" s="23">
        <v>0</v>
      </c>
      <c r="O172" s="50">
        <v>831</v>
      </c>
      <c r="P172" s="50">
        <v>2284</v>
      </c>
      <c r="Q172" s="52">
        <v>490</v>
      </c>
      <c r="R172" s="52">
        <v>1416</v>
      </c>
      <c r="S172" s="26" t="s">
        <v>681</v>
      </c>
      <c r="T172" s="26" t="s">
        <v>677</v>
      </c>
      <c r="U172" s="45" t="s">
        <v>44</v>
      </c>
      <c r="V172" s="21" t="s">
        <v>45</v>
      </c>
      <c r="W172" s="21"/>
      <c r="X172" s="21" t="s">
        <v>45</v>
      </c>
    </row>
    <row r="173" s="4" customFormat="1" ht="137" customHeight="1" spans="1:24">
      <c r="A173" s="21">
        <v>5</v>
      </c>
      <c r="B173" s="26" t="s">
        <v>682</v>
      </c>
      <c r="C173" s="22" t="s">
        <v>683</v>
      </c>
      <c r="D173" s="23" t="s">
        <v>80</v>
      </c>
      <c r="E173" s="21" t="s">
        <v>438</v>
      </c>
      <c r="F173" s="21" t="s">
        <v>80</v>
      </c>
      <c r="G173" s="21" t="s">
        <v>567</v>
      </c>
      <c r="H173" s="23">
        <f t="shared" si="20"/>
        <v>90</v>
      </c>
      <c r="I173" s="23">
        <v>90</v>
      </c>
      <c r="J173" s="23">
        <v>90</v>
      </c>
      <c r="K173" s="23">
        <v>0</v>
      </c>
      <c r="L173" s="23">
        <v>0</v>
      </c>
      <c r="M173" s="23">
        <v>0</v>
      </c>
      <c r="N173" s="23">
        <v>0</v>
      </c>
      <c r="O173" s="23">
        <v>23</v>
      </c>
      <c r="P173" s="23">
        <v>57</v>
      </c>
      <c r="Q173" s="21">
        <v>14</v>
      </c>
      <c r="R173" s="21">
        <v>36</v>
      </c>
      <c r="S173" s="22" t="s">
        <v>684</v>
      </c>
      <c r="T173" s="26" t="s">
        <v>685</v>
      </c>
      <c r="U173" s="45" t="s">
        <v>44</v>
      </c>
      <c r="V173" s="21" t="s">
        <v>45</v>
      </c>
      <c r="W173" s="21"/>
      <c r="X173" s="21" t="s">
        <v>45</v>
      </c>
    </row>
    <row r="174" s="4" customFormat="1" ht="251" customHeight="1" spans="1:24">
      <c r="A174" s="21">
        <v>6</v>
      </c>
      <c r="B174" s="26" t="s">
        <v>686</v>
      </c>
      <c r="C174" s="22" t="s">
        <v>687</v>
      </c>
      <c r="D174" s="33" t="s">
        <v>112</v>
      </c>
      <c r="E174" s="21" t="s">
        <v>438</v>
      </c>
      <c r="F174" s="21" t="s">
        <v>112</v>
      </c>
      <c r="G174" s="21" t="s">
        <v>688</v>
      </c>
      <c r="H174" s="23">
        <f t="shared" si="20"/>
        <v>135.884034</v>
      </c>
      <c r="I174" s="23">
        <v>135.884034</v>
      </c>
      <c r="J174" s="23">
        <v>0</v>
      </c>
      <c r="K174" s="23">
        <v>135.884034</v>
      </c>
      <c r="L174" s="23">
        <v>0</v>
      </c>
      <c r="M174" s="23">
        <v>0</v>
      </c>
      <c r="N174" s="23">
        <v>0</v>
      </c>
      <c r="O174" s="23">
        <v>324</v>
      </c>
      <c r="P174" s="23">
        <v>1056</v>
      </c>
      <c r="Q174" s="23">
        <v>165</v>
      </c>
      <c r="R174" s="23">
        <v>586</v>
      </c>
      <c r="S174" s="30" t="s">
        <v>689</v>
      </c>
      <c r="T174" s="26" t="s">
        <v>690</v>
      </c>
      <c r="U174" s="45" t="s">
        <v>44</v>
      </c>
      <c r="V174" s="21" t="s">
        <v>45</v>
      </c>
      <c r="W174" s="21"/>
      <c r="X174" s="21" t="s">
        <v>45</v>
      </c>
    </row>
    <row r="175" s="4" customFormat="1" ht="100" customHeight="1" spans="1:24">
      <c r="A175" s="21">
        <v>7</v>
      </c>
      <c r="B175" s="26" t="s">
        <v>691</v>
      </c>
      <c r="C175" s="26" t="s">
        <v>692</v>
      </c>
      <c r="D175" s="21" t="s">
        <v>73</v>
      </c>
      <c r="E175" s="21" t="s">
        <v>438</v>
      </c>
      <c r="F175" s="21" t="s">
        <v>73</v>
      </c>
      <c r="G175" s="21" t="s">
        <v>693</v>
      </c>
      <c r="H175" s="23">
        <f t="shared" si="20"/>
        <v>89</v>
      </c>
      <c r="I175" s="23">
        <v>89</v>
      </c>
      <c r="J175" s="23">
        <v>0</v>
      </c>
      <c r="K175" s="23">
        <v>0</v>
      </c>
      <c r="L175" s="23">
        <v>89</v>
      </c>
      <c r="M175" s="23">
        <v>0</v>
      </c>
      <c r="N175" s="23">
        <v>0</v>
      </c>
      <c r="O175" s="23">
        <v>30</v>
      </c>
      <c r="P175" s="23">
        <v>110</v>
      </c>
      <c r="Q175" s="23">
        <v>13</v>
      </c>
      <c r="R175" s="23">
        <v>49</v>
      </c>
      <c r="S175" s="22" t="s">
        <v>694</v>
      </c>
      <c r="T175" s="26" t="s">
        <v>695</v>
      </c>
      <c r="U175" s="45" t="s">
        <v>77</v>
      </c>
      <c r="V175" s="21" t="s">
        <v>45</v>
      </c>
      <c r="W175" s="21"/>
      <c r="X175" s="21" t="s">
        <v>45</v>
      </c>
    </row>
    <row r="176" s="4" customFormat="1" ht="129" customHeight="1" spans="1:24">
      <c r="A176" s="21">
        <v>8</v>
      </c>
      <c r="B176" s="26" t="s">
        <v>696</v>
      </c>
      <c r="C176" s="26" t="s">
        <v>697</v>
      </c>
      <c r="D176" s="21" t="s">
        <v>241</v>
      </c>
      <c r="E176" s="21" t="s">
        <v>438</v>
      </c>
      <c r="F176" s="21" t="s">
        <v>241</v>
      </c>
      <c r="G176" s="21" t="s">
        <v>698</v>
      </c>
      <c r="H176" s="23">
        <f t="shared" si="20"/>
        <v>110</v>
      </c>
      <c r="I176" s="23">
        <f>SUM(J176:M176)</f>
        <v>110</v>
      </c>
      <c r="J176" s="23">
        <v>110</v>
      </c>
      <c r="K176" s="23">
        <v>0</v>
      </c>
      <c r="L176" s="23">
        <v>0</v>
      </c>
      <c r="M176" s="23">
        <v>0</v>
      </c>
      <c r="N176" s="23">
        <v>0</v>
      </c>
      <c r="O176" s="23">
        <v>102</v>
      </c>
      <c r="P176" s="23">
        <v>336</v>
      </c>
      <c r="Q176" s="23">
        <v>38</v>
      </c>
      <c r="R176" s="23">
        <v>124</v>
      </c>
      <c r="S176" s="22" t="s">
        <v>699</v>
      </c>
      <c r="T176" s="26" t="s">
        <v>700</v>
      </c>
      <c r="U176" s="45" t="s">
        <v>77</v>
      </c>
      <c r="V176" s="21" t="s">
        <v>45</v>
      </c>
      <c r="W176" s="21"/>
      <c r="X176" s="21" t="s">
        <v>45</v>
      </c>
    </row>
    <row r="177" s="4" customFormat="1" ht="125" customHeight="1" spans="1:24">
      <c r="A177" s="21">
        <v>9</v>
      </c>
      <c r="B177" s="26" t="s">
        <v>701</v>
      </c>
      <c r="C177" s="26" t="s">
        <v>702</v>
      </c>
      <c r="D177" s="21" t="s">
        <v>169</v>
      </c>
      <c r="E177" s="21" t="s">
        <v>438</v>
      </c>
      <c r="F177" s="21" t="s">
        <v>169</v>
      </c>
      <c r="G177" s="21" t="s">
        <v>703</v>
      </c>
      <c r="H177" s="23">
        <f t="shared" si="20"/>
        <v>175</v>
      </c>
      <c r="I177" s="23">
        <f>SUM(J177:M177)</f>
        <v>175</v>
      </c>
      <c r="J177" s="23">
        <v>175</v>
      </c>
      <c r="K177" s="23">
        <v>0</v>
      </c>
      <c r="L177" s="23">
        <v>0</v>
      </c>
      <c r="M177" s="23">
        <v>0</v>
      </c>
      <c r="N177" s="23">
        <v>0</v>
      </c>
      <c r="O177" s="23">
        <v>60</v>
      </c>
      <c r="P177" s="23">
        <v>198</v>
      </c>
      <c r="Q177" s="21">
        <v>17</v>
      </c>
      <c r="R177" s="21">
        <v>58</v>
      </c>
      <c r="S177" s="22" t="s">
        <v>704</v>
      </c>
      <c r="T177" s="26" t="s">
        <v>700</v>
      </c>
      <c r="U177" s="45" t="s">
        <v>77</v>
      </c>
      <c r="V177" s="21" t="s">
        <v>45</v>
      </c>
      <c r="W177" s="21"/>
      <c r="X177" s="21" t="s">
        <v>45</v>
      </c>
    </row>
    <row r="178" s="4" customFormat="1" ht="112.5" spans="1:24">
      <c r="A178" s="21">
        <v>10</v>
      </c>
      <c r="B178" s="26" t="s">
        <v>705</v>
      </c>
      <c r="C178" s="26" t="s">
        <v>706</v>
      </c>
      <c r="D178" s="21" t="s">
        <v>158</v>
      </c>
      <c r="E178" s="21" t="s">
        <v>438</v>
      </c>
      <c r="F178" s="21" t="s">
        <v>158</v>
      </c>
      <c r="G178" s="21" t="s">
        <v>291</v>
      </c>
      <c r="H178" s="23">
        <f t="shared" si="20"/>
        <v>80</v>
      </c>
      <c r="I178" s="23">
        <f>SUM(J178:M178)</f>
        <v>80</v>
      </c>
      <c r="J178" s="23">
        <v>80</v>
      </c>
      <c r="K178" s="23">
        <v>0</v>
      </c>
      <c r="L178" s="23">
        <v>0</v>
      </c>
      <c r="M178" s="23">
        <v>0</v>
      </c>
      <c r="N178" s="23">
        <v>0</v>
      </c>
      <c r="O178" s="23">
        <v>127</v>
      </c>
      <c r="P178" s="23">
        <v>498</v>
      </c>
      <c r="Q178" s="23">
        <v>45</v>
      </c>
      <c r="R178" s="23">
        <v>157</v>
      </c>
      <c r="S178" s="22" t="s">
        <v>707</v>
      </c>
      <c r="T178" s="26" t="s">
        <v>700</v>
      </c>
      <c r="U178" s="45" t="s">
        <v>77</v>
      </c>
      <c r="V178" s="21" t="s">
        <v>45</v>
      </c>
      <c r="W178" s="21"/>
      <c r="X178" s="21" t="s">
        <v>45</v>
      </c>
    </row>
    <row r="179" s="4" customFormat="1" ht="93.75" spans="1:24">
      <c r="A179" s="21">
        <v>11</v>
      </c>
      <c r="B179" s="26" t="s">
        <v>708</v>
      </c>
      <c r="C179" s="26" t="s">
        <v>709</v>
      </c>
      <c r="D179" s="21" t="s">
        <v>138</v>
      </c>
      <c r="E179" s="21" t="s">
        <v>438</v>
      </c>
      <c r="F179" s="21" t="s">
        <v>138</v>
      </c>
      <c r="G179" s="21" t="s">
        <v>351</v>
      </c>
      <c r="H179" s="23">
        <f t="shared" si="20"/>
        <v>100</v>
      </c>
      <c r="I179" s="23">
        <f>SUM(J179:M179)</f>
        <v>100</v>
      </c>
      <c r="J179" s="23">
        <v>100</v>
      </c>
      <c r="K179" s="23">
        <v>0</v>
      </c>
      <c r="L179" s="23">
        <v>0</v>
      </c>
      <c r="M179" s="23">
        <v>0</v>
      </c>
      <c r="N179" s="23">
        <v>0</v>
      </c>
      <c r="O179" s="23">
        <v>82</v>
      </c>
      <c r="P179" s="23">
        <v>263</v>
      </c>
      <c r="Q179" s="23">
        <v>53</v>
      </c>
      <c r="R179" s="23">
        <v>174</v>
      </c>
      <c r="S179" s="22" t="s">
        <v>710</v>
      </c>
      <c r="T179" s="26" t="s">
        <v>695</v>
      </c>
      <c r="U179" s="45" t="s">
        <v>77</v>
      </c>
      <c r="V179" s="21" t="s">
        <v>45</v>
      </c>
      <c r="W179" s="21"/>
      <c r="X179" s="21" t="s">
        <v>45</v>
      </c>
    </row>
    <row r="180" s="4" customFormat="1" ht="95" customHeight="1" spans="1:24">
      <c r="A180" s="21">
        <v>12</v>
      </c>
      <c r="B180" s="26" t="s">
        <v>711</v>
      </c>
      <c r="C180" s="26" t="s">
        <v>712</v>
      </c>
      <c r="D180" s="21" t="s">
        <v>80</v>
      </c>
      <c r="E180" s="21" t="s">
        <v>438</v>
      </c>
      <c r="F180" s="21" t="s">
        <v>80</v>
      </c>
      <c r="G180" s="21" t="s">
        <v>713</v>
      </c>
      <c r="H180" s="23">
        <f t="shared" si="20"/>
        <v>82.679433</v>
      </c>
      <c r="I180" s="23">
        <v>82.679433</v>
      </c>
      <c r="J180" s="23">
        <v>80.589427</v>
      </c>
      <c r="K180" s="23">
        <v>2.090006</v>
      </c>
      <c r="L180" s="23">
        <v>0</v>
      </c>
      <c r="M180" s="23">
        <v>0</v>
      </c>
      <c r="N180" s="23">
        <v>0</v>
      </c>
      <c r="O180" s="23">
        <v>449</v>
      </c>
      <c r="P180" s="23">
        <v>1711</v>
      </c>
      <c r="Q180" s="23">
        <v>195</v>
      </c>
      <c r="R180" s="23">
        <v>690</v>
      </c>
      <c r="S180" s="22" t="s">
        <v>714</v>
      </c>
      <c r="T180" s="26" t="s">
        <v>695</v>
      </c>
      <c r="U180" s="45" t="s">
        <v>77</v>
      </c>
      <c r="V180" s="21" t="s">
        <v>45</v>
      </c>
      <c r="W180" s="21"/>
      <c r="X180" s="21" t="s">
        <v>45</v>
      </c>
    </row>
    <row r="181" s="4" customFormat="1" ht="189" customHeight="1" spans="1:24">
      <c r="A181" s="21">
        <v>13</v>
      </c>
      <c r="B181" s="26" t="s">
        <v>715</v>
      </c>
      <c r="C181" s="26" t="s">
        <v>716</v>
      </c>
      <c r="D181" s="21" t="s">
        <v>106</v>
      </c>
      <c r="E181" s="21" t="s">
        <v>438</v>
      </c>
      <c r="F181" s="21" t="s">
        <v>106</v>
      </c>
      <c r="G181" s="21" t="s">
        <v>717</v>
      </c>
      <c r="H181" s="23">
        <f t="shared" si="20"/>
        <v>40.724168</v>
      </c>
      <c r="I181" s="23">
        <v>40.724168</v>
      </c>
      <c r="J181" s="23">
        <v>40</v>
      </c>
      <c r="K181" s="23">
        <v>0.724168</v>
      </c>
      <c r="L181" s="23">
        <v>0</v>
      </c>
      <c r="M181" s="23">
        <v>0</v>
      </c>
      <c r="N181" s="23">
        <v>0</v>
      </c>
      <c r="O181" s="23">
        <v>867</v>
      </c>
      <c r="P181" s="23">
        <v>2395</v>
      </c>
      <c r="Q181" s="23">
        <v>376</v>
      </c>
      <c r="R181" s="23">
        <v>986</v>
      </c>
      <c r="S181" s="22" t="s">
        <v>718</v>
      </c>
      <c r="T181" s="26" t="s">
        <v>695</v>
      </c>
      <c r="U181" s="45" t="s">
        <v>77</v>
      </c>
      <c r="V181" s="21" t="s">
        <v>45</v>
      </c>
      <c r="W181" s="21"/>
      <c r="X181" s="21" t="s">
        <v>45</v>
      </c>
    </row>
    <row r="182" s="4" customFormat="1" ht="112" customHeight="1" spans="1:24">
      <c r="A182" s="21">
        <v>14</v>
      </c>
      <c r="B182" s="26" t="s">
        <v>719</v>
      </c>
      <c r="C182" s="26" t="s">
        <v>720</v>
      </c>
      <c r="D182" s="21" t="s">
        <v>55</v>
      </c>
      <c r="E182" s="21" t="s">
        <v>438</v>
      </c>
      <c r="F182" s="21" t="s">
        <v>55</v>
      </c>
      <c r="G182" s="21" t="s">
        <v>721</v>
      </c>
      <c r="H182" s="23">
        <f t="shared" si="20"/>
        <v>91</v>
      </c>
      <c r="I182" s="23">
        <v>91</v>
      </c>
      <c r="J182" s="23">
        <v>91</v>
      </c>
      <c r="K182" s="23">
        <v>0</v>
      </c>
      <c r="L182" s="23">
        <v>0</v>
      </c>
      <c r="M182" s="23">
        <v>0</v>
      </c>
      <c r="N182" s="23">
        <v>0</v>
      </c>
      <c r="O182" s="23">
        <v>84</v>
      </c>
      <c r="P182" s="23">
        <v>253</v>
      </c>
      <c r="Q182" s="23">
        <v>16</v>
      </c>
      <c r="R182" s="23">
        <v>68</v>
      </c>
      <c r="S182" s="22" t="s">
        <v>722</v>
      </c>
      <c r="T182" s="26" t="s">
        <v>695</v>
      </c>
      <c r="U182" s="45" t="s">
        <v>77</v>
      </c>
      <c r="V182" s="21" t="s">
        <v>45</v>
      </c>
      <c r="W182" s="21"/>
      <c r="X182" s="21" t="s">
        <v>45</v>
      </c>
    </row>
    <row r="183" s="4" customFormat="1" ht="109" customHeight="1" spans="1:24">
      <c r="A183" s="21">
        <v>15</v>
      </c>
      <c r="B183" s="26" t="s">
        <v>723</v>
      </c>
      <c r="C183" s="22" t="s">
        <v>724</v>
      </c>
      <c r="D183" s="21" t="s">
        <v>438</v>
      </c>
      <c r="E183" s="21" t="s">
        <v>438</v>
      </c>
      <c r="F183" s="21" t="s">
        <v>218</v>
      </c>
      <c r="G183" s="21" t="s">
        <v>725</v>
      </c>
      <c r="H183" s="23">
        <f t="shared" si="20"/>
        <v>360</v>
      </c>
      <c r="I183" s="23">
        <f>SUM(J183:M183)</f>
        <v>360</v>
      </c>
      <c r="J183" s="23"/>
      <c r="K183" s="23">
        <v>0</v>
      </c>
      <c r="L183" s="23">
        <v>0</v>
      </c>
      <c r="M183" s="23">
        <v>360</v>
      </c>
      <c r="N183" s="23">
        <v>0</v>
      </c>
      <c r="O183" s="23">
        <v>228</v>
      </c>
      <c r="P183" s="23">
        <v>454</v>
      </c>
      <c r="Q183" s="21">
        <v>58</v>
      </c>
      <c r="R183" s="21">
        <v>171</v>
      </c>
      <c r="S183" s="22" t="s">
        <v>726</v>
      </c>
      <c r="T183" s="44" t="s">
        <v>677</v>
      </c>
      <c r="U183" s="45" t="s">
        <v>44</v>
      </c>
      <c r="V183" s="21" t="s">
        <v>45</v>
      </c>
      <c r="W183" s="21"/>
      <c r="X183" s="21" t="s">
        <v>45</v>
      </c>
    </row>
    <row r="184" s="4" customFormat="1" ht="119" customHeight="1" spans="1:24">
      <c r="A184" s="21">
        <v>16</v>
      </c>
      <c r="B184" s="26" t="s">
        <v>727</v>
      </c>
      <c r="C184" s="22" t="s">
        <v>728</v>
      </c>
      <c r="D184" s="21" t="s">
        <v>201</v>
      </c>
      <c r="E184" s="21" t="s">
        <v>438</v>
      </c>
      <c r="F184" s="21" t="s">
        <v>201</v>
      </c>
      <c r="G184" s="21" t="s">
        <v>729</v>
      </c>
      <c r="H184" s="23">
        <f t="shared" si="20"/>
        <v>105</v>
      </c>
      <c r="I184" s="23">
        <f>SUM(J184:M184)</f>
        <v>105</v>
      </c>
      <c r="J184" s="23"/>
      <c r="K184" s="23">
        <v>0</v>
      </c>
      <c r="L184" s="23">
        <v>0</v>
      </c>
      <c r="M184" s="23">
        <v>105</v>
      </c>
      <c r="N184" s="23">
        <v>0</v>
      </c>
      <c r="O184" s="23">
        <v>284</v>
      </c>
      <c r="P184" s="23">
        <v>786</v>
      </c>
      <c r="Q184" s="21">
        <v>109</v>
      </c>
      <c r="R184" s="21">
        <v>336</v>
      </c>
      <c r="S184" s="22" t="s">
        <v>730</v>
      </c>
      <c r="T184" s="44" t="s">
        <v>677</v>
      </c>
      <c r="U184" s="45" t="s">
        <v>44</v>
      </c>
      <c r="V184" s="21" t="s">
        <v>45</v>
      </c>
      <c r="W184" s="21"/>
      <c r="X184" s="21" t="s">
        <v>45</v>
      </c>
    </row>
    <row r="185" s="4" customFormat="1" ht="135" customHeight="1" spans="1:24">
      <c r="A185" s="21">
        <v>17</v>
      </c>
      <c r="B185" s="26" t="s">
        <v>731</v>
      </c>
      <c r="C185" s="22" t="s">
        <v>732</v>
      </c>
      <c r="D185" s="21" t="s">
        <v>169</v>
      </c>
      <c r="E185" s="21" t="s">
        <v>438</v>
      </c>
      <c r="F185" s="21" t="s">
        <v>169</v>
      </c>
      <c r="G185" s="21" t="s">
        <v>733</v>
      </c>
      <c r="H185" s="23">
        <f t="shared" ref="H185:H197" si="29">SUM(I185,N185)</f>
        <v>298.663215</v>
      </c>
      <c r="I185" s="23">
        <v>298.663215</v>
      </c>
      <c r="J185" s="23">
        <v>3.663215</v>
      </c>
      <c r="K185" s="23">
        <v>0</v>
      </c>
      <c r="L185" s="23">
        <v>0</v>
      </c>
      <c r="M185" s="23">
        <v>295</v>
      </c>
      <c r="N185" s="23">
        <v>0</v>
      </c>
      <c r="O185" s="23">
        <v>897</v>
      </c>
      <c r="P185" s="23">
        <v>1689</v>
      </c>
      <c r="Q185" s="21">
        <v>200</v>
      </c>
      <c r="R185" s="21">
        <v>622</v>
      </c>
      <c r="S185" s="22" t="s">
        <v>734</v>
      </c>
      <c r="T185" s="44" t="s">
        <v>677</v>
      </c>
      <c r="U185" s="45" t="s">
        <v>44</v>
      </c>
      <c r="V185" s="21" t="s">
        <v>45</v>
      </c>
      <c r="W185" s="21"/>
      <c r="X185" s="21" t="s">
        <v>45</v>
      </c>
    </row>
    <row r="186" s="7" customFormat="1" ht="42" customHeight="1" spans="1:24">
      <c r="A186" s="19" t="s">
        <v>735</v>
      </c>
      <c r="B186" s="15">
        <f>SUM(B187,B194)</f>
        <v>19</v>
      </c>
      <c r="C186" s="19"/>
      <c r="D186" s="69"/>
      <c r="E186" s="15"/>
      <c r="F186" s="69"/>
      <c r="G186" s="18"/>
      <c r="H186" s="18">
        <f t="shared" si="29"/>
        <v>1097.609782</v>
      </c>
      <c r="I186" s="18">
        <f t="shared" ref="I186:R186" si="30">SUM(I187,I194)</f>
        <v>1097.609782</v>
      </c>
      <c r="J186" s="18">
        <f t="shared" si="30"/>
        <v>528.609782</v>
      </c>
      <c r="K186" s="18">
        <f t="shared" si="30"/>
        <v>549</v>
      </c>
      <c r="L186" s="18">
        <f t="shared" si="30"/>
        <v>20</v>
      </c>
      <c r="M186" s="18">
        <f t="shared" si="30"/>
        <v>0</v>
      </c>
      <c r="N186" s="18">
        <f t="shared" si="30"/>
        <v>0</v>
      </c>
      <c r="O186" s="18">
        <f t="shared" si="30"/>
        <v>1760</v>
      </c>
      <c r="P186" s="18">
        <f t="shared" si="30"/>
        <v>5377</v>
      </c>
      <c r="Q186" s="15">
        <f t="shared" si="30"/>
        <v>725</v>
      </c>
      <c r="R186" s="15">
        <f t="shared" si="30"/>
        <v>2152</v>
      </c>
      <c r="S186" s="15"/>
      <c r="T186" s="15"/>
      <c r="U186" s="40"/>
      <c r="V186" s="15"/>
      <c r="W186" s="15"/>
      <c r="X186" s="15"/>
    </row>
    <row r="187" s="3" customFormat="1" ht="42" customHeight="1" spans="1:24">
      <c r="A187" s="19" t="s">
        <v>736</v>
      </c>
      <c r="B187" s="15">
        <v>6</v>
      </c>
      <c r="C187" s="19"/>
      <c r="D187" s="15"/>
      <c r="E187" s="15"/>
      <c r="F187" s="15"/>
      <c r="G187" s="15"/>
      <c r="H187" s="18">
        <f t="shared" si="29"/>
        <v>223.611165</v>
      </c>
      <c r="I187" s="18">
        <f t="shared" ref="I187:I203" si="31">SUM(J187:M187)</f>
        <v>223.611165</v>
      </c>
      <c r="J187" s="18">
        <f t="shared" ref="J187:R187" si="32">SUM(J188:J193)</f>
        <v>203.611165</v>
      </c>
      <c r="K187" s="18">
        <f t="shared" si="32"/>
        <v>0</v>
      </c>
      <c r="L187" s="18">
        <f t="shared" si="32"/>
        <v>20</v>
      </c>
      <c r="M187" s="18">
        <f t="shared" si="32"/>
        <v>0</v>
      </c>
      <c r="N187" s="18">
        <f t="shared" si="32"/>
        <v>0</v>
      </c>
      <c r="O187" s="18">
        <f t="shared" si="32"/>
        <v>298</v>
      </c>
      <c r="P187" s="18">
        <f t="shared" si="32"/>
        <v>781</v>
      </c>
      <c r="Q187" s="15">
        <f t="shared" si="32"/>
        <v>94</v>
      </c>
      <c r="R187" s="15">
        <f t="shared" si="32"/>
        <v>402</v>
      </c>
      <c r="S187" s="15"/>
      <c r="T187" s="15"/>
      <c r="U187" s="42"/>
      <c r="V187" s="41"/>
      <c r="W187" s="41"/>
      <c r="X187" s="41"/>
    </row>
    <row r="188" s="4" customFormat="1" ht="127" customHeight="1" spans="1:24">
      <c r="A188" s="21">
        <v>1</v>
      </c>
      <c r="B188" s="70" t="s">
        <v>737</v>
      </c>
      <c r="C188" s="71" t="s">
        <v>738</v>
      </c>
      <c r="D188" s="72" t="s">
        <v>158</v>
      </c>
      <c r="E188" s="73" t="s">
        <v>739</v>
      </c>
      <c r="F188" s="72" t="s">
        <v>158</v>
      </c>
      <c r="G188" s="72" t="s">
        <v>396</v>
      </c>
      <c r="H188" s="23">
        <f t="shared" si="29"/>
        <v>73.245412</v>
      </c>
      <c r="I188" s="23">
        <v>73.245412</v>
      </c>
      <c r="J188" s="82">
        <v>73.245412</v>
      </c>
      <c r="K188" s="82">
        <v>0</v>
      </c>
      <c r="L188" s="82">
        <v>0</v>
      </c>
      <c r="M188" s="82">
        <v>0</v>
      </c>
      <c r="N188" s="82">
        <v>0</v>
      </c>
      <c r="O188" s="83">
        <v>90</v>
      </c>
      <c r="P188" s="83">
        <v>259</v>
      </c>
      <c r="Q188" s="87">
        <v>20</v>
      </c>
      <c r="R188" s="76">
        <v>80</v>
      </c>
      <c r="S188" s="67" t="s">
        <v>740</v>
      </c>
      <c r="T188" s="64" t="s">
        <v>741</v>
      </c>
      <c r="U188" s="45" t="s">
        <v>44</v>
      </c>
      <c r="V188" s="21" t="s">
        <v>45</v>
      </c>
      <c r="W188" s="21"/>
      <c r="X188" s="21" t="s">
        <v>45</v>
      </c>
    </row>
    <row r="189" s="4" customFormat="1" ht="142" customHeight="1" spans="1:24">
      <c r="A189" s="21">
        <v>2</v>
      </c>
      <c r="B189" s="70" t="s">
        <v>742</v>
      </c>
      <c r="C189" s="74" t="s">
        <v>743</v>
      </c>
      <c r="D189" s="75" t="s">
        <v>158</v>
      </c>
      <c r="E189" s="73" t="s">
        <v>739</v>
      </c>
      <c r="F189" s="75" t="s">
        <v>158</v>
      </c>
      <c r="G189" s="76" t="s">
        <v>744</v>
      </c>
      <c r="H189" s="23">
        <f t="shared" si="29"/>
        <v>31</v>
      </c>
      <c r="I189" s="23">
        <f t="shared" si="31"/>
        <v>31</v>
      </c>
      <c r="J189" s="82">
        <v>31</v>
      </c>
      <c r="K189" s="82">
        <v>0</v>
      </c>
      <c r="L189" s="82">
        <v>0</v>
      </c>
      <c r="M189" s="82">
        <v>0</v>
      </c>
      <c r="N189" s="82">
        <v>0</v>
      </c>
      <c r="O189" s="84">
        <v>10</v>
      </c>
      <c r="P189" s="84">
        <v>40</v>
      </c>
      <c r="Q189" s="87">
        <v>4</v>
      </c>
      <c r="R189" s="76">
        <v>13</v>
      </c>
      <c r="S189" s="65" t="s">
        <v>745</v>
      </c>
      <c r="T189" s="64" t="s">
        <v>741</v>
      </c>
      <c r="U189" s="45" t="s">
        <v>44</v>
      </c>
      <c r="V189" s="21" t="s">
        <v>45</v>
      </c>
      <c r="W189" s="21"/>
      <c r="X189" s="21" t="s">
        <v>45</v>
      </c>
    </row>
    <row r="190" s="4" customFormat="1" ht="142" customHeight="1" spans="1:24">
      <c r="A190" s="21">
        <v>3</v>
      </c>
      <c r="B190" s="77" t="s">
        <v>746</v>
      </c>
      <c r="C190" s="77" t="s">
        <v>747</v>
      </c>
      <c r="D190" s="33" t="s">
        <v>201</v>
      </c>
      <c r="E190" s="78" t="s">
        <v>739</v>
      </c>
      <c r="F190" s="79" t="s">
        <v>201</v>
      </c>
      <c r="G190" s="79" t="s">
        <v>377</v>
      </c>
      <c r="H190" s="23">
        <f t="shared" si="29"/>
        <v>73</v>
      </c>
      <c r="I190" s="23">
        <f t="shared" si="31"/>
        <v>73</v>
      </c>
      <c r="J190" s="82">
        <v>73</v>
      </c>
      <c r="K190" s="82">
        <v>0</v>
      </c>
      <c r="L190" s="82">
        <v>0</v>
      </c>
      <c r="M190" s="82">
        <v>0</v>
      </c>
      <c r="N190" s="82">
        <v>0</v>
      </c>
      <c r="O190" s="85">
        <v>65</v>
      </c>
      <c r="P190" s="85">
        <v>20</v>
      </c>
      <c r="Q190" s="88">
        <v>49</v>
      </c>
      <c r="R190" s="88">
        <v>256</v>
      </c>
      <c r="S190" s="67" t="s">
        <v>748</v>
      </c>
      <c r="T190" s="64" t="s">
        <v>741</v>
      </c>
      <c r="U190" s="45" t="s">
        <v>44</v>
      </c>
      <c r="V190" s="21" t="s">
        <v>45</v>
      </c>
      <c r="W190" s="21"/>
      <c r="X190" s="21" t="s">
        <v>45</v>
      </c>
    </row>
    <row r="191" s="4" customFormat="1" ht="142" customHeight="1" spans="1:24">
      <c r="A191" s="21">
        <v>4</v>
      </c>
      <c r="B191" s="80" t="s">
        <v>749</v>
      </c>
      <c r="C191" s="80" t="s">
        <v>750</v>
      </c>
      <c r="D191" s="81" t="s">
        <v>106</v>
      </c>
      <c r="E191" s="73" t="s">
        <v>739</v>
      </c>
      <c r="F191" s="81" t="s">
        <v>106</v>
      </c>
      <c r="G191" s="81" t="s">
        <v>273</v>
      </c>
      <c r="H191" s="23">
        <f t="shared" si="29"/>
        <v>10</v>
      </c>
      <c r="I191" s="23">
        <f t="shared" si="31"/>
        <v>10</v>
      </c>
      <c r="J191" s="86">
        <v>10</v>
      </c>
      <c r="K191" s="86">
        <v>0</v>
      </c>
      <c r="L191" s="86">
        <v>0</v>
      </c>
      <c r="M191" s="86">
        <v>0</v>
      </c>
      <c r="N191" s="86">
        <v>0</v>
      </c>
      <c r="O191" s="86">
        <v>8</v>
      </c>
      <c r="P191" s="86">
        <v>30</v>
      </c>
      <c r="Q191" s="89">
        <v>2</v>
      </c>
      <c r="R191" s="76">
        <v>9</v>
      </c>
      <c r="S191" s="65" t="s">
        <v>751</v>
      </c>
      <c r="T191" s="64" t="s">
        <v>741</v>
      </c>
      <c r="U191" s="45" t="s">
        <v>44</v>
      </c>
      <c r="V191" s="21" t="s">
        <v>45</v>
      </c>
      <c r="W191" s="21"/>
      <c r="X191" s="21" t="s">
        <v>45</v>
      </c>
    </row>
    <row r="192" s="4" customFormat="1" ht="111" customHeight="1" spans="1:24">
      <c r="A192" s="21">
        <v>5</v>
      </c>
      <c r="B192" s="26" t="s">
        <v>752</v>
      </c>
      <c r="C192" s="26" t="s">
        <v>753</v>
      </c>
      <c r="D192" s="21" t="s">
        <v>169</v>
      </c>
      <c r="E192" s="21" t="s">
        <v>754</v>
      </c>
      <c r="F192" s="21" t="s">
        <v>169</v>
      </c>
      <c r="G192" s="21" t="s">
        <v>468</v>
      </c>
      <c r="H192" s="23">
        <f t="shared" si="29"/>
        <v>20.365753</v>
      </c>
      <c r="I192" s="23">
        <v>20.365753</v>
      </c>
      <c r="J192" s="23">
        <v>0.365753</v>
      </c>
      <c r="K192" s="23">
        <v>0</v>
      </c>
      <c r="L192" s="23">
        <v>20</v>
      </c>
      <c r="M192" s="23">
        <v>0</v>
      </c>
      <c r="N192" s="23">
        <v>0</v>
      </c>
      <c r="O192" s="23">
        <v>85</v>
      </c>
      <c r="P192" s="23">
        <v>312</v>
      </c>
      <c r="Q192" s="23">
        <v>14</v>
      </c>
      <c r="R192" s="23">
        <v>28</v>
      </c>
      <c r="S192" s="26" t="s">
        <v>755</v>
      </c>
      <c r="T192" s="26" t="s">
        <v>700</v>
      </c>
      <c r="U192" s="45" t="s">
        <v>77</v>
      </c>
      <c r="V192" s="21" t="s">
        <v>45</v>
      </c>
      <c r="W192" s="21"/>
      <c r="X192" s="21" t="s">
        <v>45</v>
      </c>
    </row>
    <row r="193" s="4" customFormat="1" ht="164" customHeight="1" spans="1:24">
      <c r="A193" s="21">
        <v>6</v>
      </c>
      <c r="B193" s="26" t="s">
        <v>756</v>
      </c>
      <c r="C193" s="26" t="s">
        <v>757</v>
      </c>
      <c r="D193" s="21" t="s">
        <v>73</v>
      </c>
      <c r="E193" s="21" t="s">
        <v>754</v>
      </c>
      <c r="F193" s="21" t="s">
        <v>73</v>
      </c>
      <c r="G193" s="21" t="s">
        <v>360</v>
      </c>
      <c r="H193" s="23">
        <f t="shared" si="29"/>
        <v>16</v>
      </c>
      <c r="I193" s="23">
        <f t="shared" si="31"/>
        <v>16</v>
      </c>
      <c r="J193" s="23">
        <v>16</v>
      </c>
      <c r="K193" s="23">
        <v>0</v>
      </c>
      <c r="L193" s="23">
        <v>0</v>
      </c>
      <c r="M193" s="23">
        <v>0</v>
      </c>
      <c r="N193" s="23">
        <v>0</v>
      </c>
      <c r="O193" s="23">
        <v>40</v>
      </c>
      <c r="P193" s="23">
        <v>120</v>
      </c>
      <c r="Q193" s="23">
        <v>5</v>
      </c>
      <c r="R193" s="23">
        <v>16</v>
      </c>
      <c r="S193" s="26" t="s">
        <v>758</v>
      </c>
      <c r="T193" s="26" t="s">
        <v>759</v>
      </c>
      <c r="U193" s="45" t="s">
        <v>77</v>
      </c>
      <c r="V193" s="21" t="s">
        <v>45</v>
      </c>
      <c r="W193" s="21"/>
      <c r="X193" s="21" t="s">
        <v>45</v>
      </c>
    </row>
    <row r="194" s="3" customFormat="1" ht="42" customHeight="1" spans="1:24">
      <c r="A194" s="19" t="s">
        <v>760</v>
      </c>
      <c r="B194" s="15">
        <v>13</v>
      </c>
      <c r="C194" s="19"/>
      <c r="D194" s="15"/>
      <c r="E194" s="15"/>
      <c r="F194" s="15"/>
      <c r="G194" s="15"/>
      <c r="H194" s="18">
        <f t="shared" si="29"/>
        <v>873.998617</v>
      </c>
      <c r="I194" s="18">
        <f t="shared" si="31"/>
        <v>873.998617</v>
      </c>
      <c r="J194" s="18">
        <f t="shared" ref="J194:R194" si="33">SUM(J195:J207)</f>
        <v>324.998617</v>
      </c>
      <c r="K194" s="18">
        <f t="shared" si="33"/>
        <v>549</v>
      </c>
      <c r="L194" s="18">
        <f t="shared" si="33"/>
        <v>0</v>
      </c>
      <c r="M194" s="18">
        <f t="shared" si="33"/>
        <v>0</v>
      </c>
      <c r="N194" s="18">
        <f t="shared" si="33"/>
        <v>0</v>
      </c>
      <c r="O194" s="18">
        <f t="shared" si="33"/>
        <v>1462</v>
      </c>
      <c r="P194" s="18">
        <f t="shared" si="33"/>
        <v>4596</v>
      </c>
      <c r="Q194" s="15">
        <f t="shared" si="33"/>
        <v>631</v>
      </c>
      <c r="R194" s="15">
        <f t="shared" si="33"/>
        <v>1750</v>
      </c>
      <c r="S194" s="15"/>
      <c r="T194" s="15"/>
      <c r="U194" s="42"/>
      <c r="V194" s="41"/>
      <c r="W194" s="41"/>
      <c r="X194" s="41"/>
    </row>
    <row r="195" s="4" customFormat="1" ht="100" customHeight="1" spans="1:24">
      <c r="A195" s="21">
        <v>1</v>
      </c>
      <c r="B195" s="22" t="s">
        <v>761</v>
      </c>
      <c r="C195" s="22" t="s">
        <v>762</v>
      </c>
      <c r="D195" s="23" t="s">
        <v>55</v>
      </c>
      <c r="E195" s="23" t="s">
        <v>39</v>
      </c>
      <c r="F195" s="23" t="s">
        <v>55</v>
      </c>
      <c r="G195" s="23" t="s">
        <v>61</v>
      </c>
      <c r="H195" s="23">
        <f t="shared" si="29"/>
        <v>75</v>
      </c>
      <c r="I195" s="23">
        <v>75</v>
      </c>
      <c r="J195" s="23">
        <v>0</v>
      </c>
      <c r="K195" s="23">
        <v>75</v>
      </c>
      <c r="L195" s="23">
        <v>0</v>
      </c>
      <c r="M195" s="23">
        <v>0</v>
      </c>
      <c r="N195" s="23">
        <v>0</v>
      </c>
      <c r="O195" s="23">
        <v>45</v>
      </c>
      <c r="P195" s="23">
        <v>138</v>
      </c>
      <c r="Q195" s="43">
        <v>15</v>
      </c>
      <c r="R195" s="43">
        <v>42</v>
      </c>
      <c r="S195" s="22" t="s">
        <v>763</v>
      </c>
      <c r="T195" s="22" t="s">
        <v>764</v>
      </c>
      <c r="U195" s="45" t="s">
        <v>44</v>
      </c>
      <c r="V195" s="21" t="s">
        <v>45</v>
      </c>
      <c r="W195" s="21"/>
      <c r="X195" s="21" t="s">
        <v>45</v>
      </c>
    </row>
    <row r="196" s="4" customFormat="1" ht="100" customHeight="1" spans="1:24">
      <c r="A196" s="21">
        <v>2</v>
      </c>
      <c r="B196" s="22" t="s">
        <v>765</v>
      </c>
      <c r="C196" s="22" t="s">
        <v>766</v>
      </c>
      <c r="D196" s="23" t="s">
        <v>55</v>
      </c>
      <c r="E196" s="23" t="s">
        <v>39</v>
      </c>
      <c r="F196" s="23" t="s">
        <v>55</v>
      </c>
      <c r="G196" s="23" t="s">
        <v>767</v>
      </c>
      <c r="H196" s="23">
        <f t="shared" si="29"/>
        <v>94</v>
      </c>
      <c r="I196" s="23">
        <v>94</v>
      </c>
      <c r="J196" s="23">
        <v>0</v>
      </c>
      <c r="K196" s="23">
        <v>94</v>
      </c>
      <c r="L196" s="23">
        <v>0</v>
      </c>
      <c r="M196" s="23">
        <v>0</v>
      </c>
      <c r="N196" s="23">
        <v>0</v>
      </c>
      <c r="O196" s="23">
        <v>388</v>
      </c>
      <c r="P196" s="23">
        <v>1378</v>
      </c>
      <c r="Q196" s="43">
        <v>157</v>
      </c>
      <c r="R196" s="43">
        <v>434</v>
      </c>
      <c r="S196" s="22" t="s">
        <v>768</v>
      </c>
      <c r="T196" s="22" t="s">
        <v>764</v>
      </c>
      <c r="U196" s="45" t="s">
        <v>44</v>
      </c>
      <c r="V196" s="21" t="s">
        <v>45</v>
      </c>
      <c r="W196" s="21"/>
      <c r="X196" s="21" t="s">
        <v>45</v>
      </c>
    </row>
    <row r="197" s="4" customFormat="1" ht="100" customHeight="1" spans="1:24">
      <c r="A197" s="21">
        <v>3</v>
      </c>
      <c r="B197" s="22" t="s">
        <v>769</v>
      </c>
      <c r="C197" s="22" t="s">
        <v>770</v>
      </c>
      <c r="D197" s="23" t="s">
        <v>112</v>
      </c>
      <c r="E197" s="23" t="s">
        <v>39</v>
      </c>
      <c r="F197" s="23" t="s">
        <v>112</v>
      </c>
      <c r="G197" s="23" t="s">
        <v>281</v>
      </c>
      <c r="H197" s="23">
        <f t="shared" si="29"/>
        <v>30</v>
      </c>
      <c r="I197" s="23">
        <v>30</v>
      </c>
      <c r="J197" s="23">
        <v>0</v>
      </c>
      <c r="K197" s="23">
        <v>30</v>
      </c>
      <c r="L197" s="23">
        <v>0</v>
      </c>
      <c r="M197" s="23">
        <v>0</v>
      </c>
      <c r="N197" s="23">
        <v>0</v>
      </c>
      <c r="O197" s="50">
        <v>279</v>
      </c>
      <c r="P197" s="50">
        <v>855</v>
      </c>
      <c r="Q197" s="100">
        <v>127</v>
      </c>
      <c r="R197" s="100">
        <v>283</v>
      </c>
      <c r="S197" s="30" t="s">
        <v>771</v>
      </c>
      <c r="T197" s="22" t="s">
        <v>690</v>
      </c>
      <c r="U197" s="45" t="s">
        <v>44</v>
      </c>
      <c r="V197" s="21" t="s">
        <v>45</v>
      </c>
      <c r="W197" s="21"/>
      <c r="X197" s="21" t="s">
        <v>45</v>
      </c>
    </row>
    <row r="198" s="4" customFormat="1" ht="136" customHeight="1" spans="1:24">
      <c r="A198" s="21">
        <v>4</v>
      </c>
      <c r="B198" s="47" t="s">
        <v>772</v>
      </c>
      <c r="C198" s="22" t="s">
        <v>773</v>
      </c>
      <c r="D198" s="34" t="s">
        <v>201</v>
      </c>
      <c r="E198" s="23" t="s">
        <v>39</v>
      </c>
      <c r="F198" s="23" t="s">
        <v>201</v>
      </c>
      <c r="G198" s="50" t="s">
        <v>377</v>
      </c>
      <c r="H198" s="23">
        <f t="shared" ref="H198:H211" si="34">SUM(I198,N198)</f>
        <v>95</v>
      </c>
      <c r="I198" s="23">
        <f t="shared" si="31"/>
        <v>95</v>
      </c>
      <c r="J198" s="23"/>
      <c r="K198" s="23">
        <v>95</v>
      </c>
      <c r="L198" s="23">
        <v>0</v>
      </c>
      <c r="M198" s="23">
        <v>0</v>
      </c>
      <c r="N198" s="23">
        <v>0</v>
      </c>
      <c r="O198" s="23">
        <v>55</v>
      </c>
      <c r="P198" s="23">
        <v>192</v>
      </c>
      <c r="Q198" s="100">
        <v>26</v>
      </c>
      <c r="R198" s="100">
        <v>91</v>
      </c>
      <c r="S198" s="47" t="s">
        <v>774</v>
      </c>
      <c r="T198" s="22" t="s">
        <v>764</v>
      </c>
      <c r="U198" s="45" t="s">
        <v>44</v>
      </c>
      <c r="V198" s="21" t="s">
        <v>45</v>
      </c>
      <c r="W198" s="21"/>
      <c r="X198" s="21" t="s">
        <v>45</v>
      </c>
    </row>
    <row r="199" s="4" customFormat="1" ht="136" customHeight="1" spans="1:24">
      <c r="A199" s="21">
        <v>5</v>
      </c>
      <c r="B199" s="32" t="s">
        <v>775</v>
      </c>
      <c r="C199" s="22" t="s">
        <v>776</v>
      </c>
      <c r="D199" s="33" t="s">
        <v>106</v>
      </c>
      <c r="E199" s="23" t="s">
        <v>39</v>
      </c>
      <c r="F199" s="33" t="s">
        <v>106</v>
      </c>
      <c r="G199" s="33" t="s">
        <v>777</v>
      </c>
      <c r="H199" s="23">
        <f t="shared" si="34"/>
        <v>20</v>
      </c>
      <c r="I199" s="23">
        <f t="shared" si="31"/>
        <v>20</v>
      </c>
      <c r="J199" s="23"/>
      <c r="K199" s="23">
        <v>20</v>
      </c>
      <c r="L199" s="23">
        <v>0</v>
      </c>
      <c r="M199" s="23">
        <v>0</v>
      </c>
      <c r="N199" s="23">
        <v>0</v>
      </c>
      <c r="O199" s="23">
        <v>52</v>
      </c>
      <c r="P199" s="23">
        <v>102</v>
      </c>
      <c r="Q199" s="43">
        <v>41</v>
      </c>
      <c r="R199" s="43">
        <v>122</v>
      </c>
      <c r="S199" s="32" t="s">
        <v>778</v>
      </c>
      <c r="T199" s="22" t="s">
        <v>764</v>
      </c>
      <c r="U199" s="45" t="s">
        <v>44</v>
      </c>
      <c r="V199" s="21" t="s">
        <v>45</v>
      </c>
      <c r="W199" s="21"/>
      <c r="X199" s="21" t="s">
        <v>45</v>
      </c>
    </row>
    <row r="200" s="4" customFormat="1" ht="136" customHeight="1" spans="1:24">
      <c r="A200" s="21">
        <v>6</v>
      </c>
      <c r="B200" s="32" t="s">
        <v>779</v>
      </c>
      <c r="C200" s="22" t="s">
        <v>780</v>
      </c>
      <c r="D200" s="33" t="s">
        <v>106</v>
      </c>
      <c r="E200" s="23" t="s">
        <v>39</v>
      </c>
      <c r="F200" s="33" t="s">
        <v>106</v>
      </c>
      <c r="G200" s="33" t="s">
        <v>273</v>
      </c>
      <c r="H200" s="23">
        <f t="shared" si="34"/>
        <v>50</v>
      </c>
      <c r="I200" s="23">
        <f t="shared" si="31"/>
        <v>50</v>
      </c>
      <c r="J200" s="23"/>
      <c r="K200" s="23">
        <v>50</v>
      </c>
      <c r="L200" s="23">
        <v>0</v>
      </c>
      <c r="M200" s="23">
        <v>0</v>
      </c>
      <c r="N200" s="23">
        <v>0</v>
      </c>
      <c r="O200" s="23">
        <v>73</v>
      </c>
      <c r="P200" s="23">
        <v>212</v>
      </c>
      <c r="Q200" s="43">
        <v>35</v>
      </c>
      <c r="R200" s="43">
        <v>101</v>
      </c>
      <c r="S200" s="32" t="s">
        <v>781</v>
      </c>
      <c r="T200" s="22" t="s">
        <v>764</v>
      </c>
      <c r="U200" s="45" t="s">
        <v>44</v>
      </c>
      <c r="V200" s="21" t="s">
        <v>45</v>
      </c>
      <c r="W200" s="21"/>
      <c r="X200" s="21" t="s">
        <v>45</v>
      </c>
    </row>
    <row r="201" s="4" customFormat="1" ht="136" customHeight="1" spans="1:24">
      <c r="A201" s="21">
        <v>7</v>
      </c>
      <c r="B201" s="47" t="s">
        <v>782</v>
      </c>
      <c r="C201" s="22" t="s">
        <v>783</v>
      </c>
      <c r="D201" s="23" t="s">
        <v>158</v>
      </c>
      <c r="E201" s="23" t="s">
        <v>39</v>
      </c>
      <c r="F201" s="34" t="s">
        <v>158</v>
      </c>
      <c r="G201" s="23" t="s">
        <v>744</v>
      </c>
      <c r="H201" s="23">
        <f t="shared" si="34"/>
        <v>95</v>
      </c>
      <c r="I201" s="23">
        <f t="shared" si="31"/>
        <v>95</v>
      </c>
      <c r="J201" s="23"/>
      <c r="K201" s="23">
        <v>95</v>
      </c>
      <c r="L201" s="23">
        <v>0</v>
      </c>
      <c r="M201" s="23">
        <v>0</v>
      </c>
      <c r="N201" s="23">
        <v>0</v>
      </c>
      <c r="O201" s="23">
        <v>60</v>
      </c>
      <c r="P201" s="23">
        <v>244</v>
      </c>
      <c r="Q201" s="43">
        <v>38</v>
      </c>
      <c r="R201" s="43">
        <v>113</v>
      </c>
      <c r="S201" s="22" t="s">
        <v>784</v>
      </c>
      <c r="T201" s="22" t="s">
        <v>764</v>
      </c>
      <c r="U201" s="45" t="s">
        <v>44</v>
      </c>
      <c r="V201" s="21" t="s">
        <v>45</v>
      </c>
      <c r="W201" s="21"/>
      <c r="X201" s="21" t="s">
        <v>45</v>
      </c>
    </row>
    <row r="202" s="4" customFormat="1" ht="125" customHeight="1" spans="1:24">
      <c r="A202" s="21">
        <v>8</v>
      </c>
      <c r="B202" s="47" t="s">
        <v>785</v>
      </c>
      <c r="C202" s="22" t="s">
        <v>786</v>
      </c>
      <c r="D202" s="34" t="s">
        <v>169</v>
      </c>
      <c r="E202" s="34" t="s">
        <v>39</v>
      </c>
      <c r="F202" s="34" t="s">
        <v>169</v>
      </c>
      <c r="G202" s="34" t="s">
        <v>787</v>
      </c>
      <c r="H202" s="23">
        <f t="shared" si="34"/>
        <v>94.679711</v>
      </c>
      <c r="I202" s="23">
        <v>94.679711</v>
      </c>
      <c r="J202" s="23">
        <v>4.679711</v>
      </c>
      <c r="K202" s="23">
        <v>90</v>
      </c>
      <c r="L202" s="23">
        <v>0</v>
      </c>
      <c r="M202" s="23">
        <v>0</v>
      </c>
      <c r="N202" s="23">
        <v>0</v>
      </c>
      <c r="O202" s="23">
        <v>223</v>
      </c>
      <c r="P202" s="23">
        <v>677</v>
      </c>
      <c r="Q202" s="23">
        <v>32</v>
      </c>
      <c r="R202" s="23">
        <v>131</v>
      </c>
      <c r="S202" s="22" t="s">
        <v>788</v>
      </c>
      <c r="T202" s="22" t="s">
        <v>764</v>
      </c>
      <c r="U202" s="45" t="s">
        <v>44</v>
      </c>
      <c r="V202" s="21" t="s">
        <v>45</v>
      </c>
      <c r="W202" s="21"/>
      <c r="X202" s="21" t="s">
        <v>45</v>
      </c>
    </row>
    <row r="203" s="4" customFormat="1" ht="106" customHeight="1" spans="1:24">
      <c r="A203" s="21">
        <v>9</v>
      </c>
      <c r="B203" s="26" t="s">
        <v>789</v>
      </c>
      <c r="C203" s="26" t="s">
        <v>790</v>
      </c>
      <c r="D203" s="21" t="s">
        <v>218</v>
      </c>
      <c r="E203" s="23" t="s">
        <v>39</v>
      </c>
      <c r="F203" s="21" t="s">
        <v>218</v>
      </c>
      <c r="G203" s="21" t="s">
        <v>514</v>
      </c>
      <c r="H203" s="23">
        <f t="shared" si="34"/>
        <v>79.500583</v>
      </c>
      <c r="I203" s="23">
        <v>79.500583</v>
      </c>
      <c r="J203" s="23">
        <v>79.500583</v>
      </c>
      <c r="K203" s="23">
        <v>0</v>
      </c>
      <c r="L203" s="23">
        <v>0</v>
      </c>
      <c r="M203" s="23">
        <v>0</v>
      </c>
      <c r="N203" s="23">
        <v>0</v>
      </c>
      <c r="O203" s="23">
        <v>143</v>
      </c>
      <c r="P203" s="23">
        <v>422</v>
      </c>
      <c r="Q203" s="23">
        <v>92</v>
      </c>
      <c r="R203" s="23">
        <v>266</v>
      </c>
      <c r="S203" s="26" t="s">
        <v>791</v>
      </c>
      <c r="T203" s="26" t="s">
        <v>700</v>
      </c>
      <c r="U203" s="45" t="s">
        <v>77</v>
      </c>
      <c r="V203" s="21" t="s">
        <v>45</v>
      </c>
      <c r="W203" s="21"/>
      <c r="X203" s="21" t="s">
        <v>45</v>
      </c>
    </row>
    <row r="204" s="4" customFormat="1" ht="106" customHeight="1" spans="1:24">
      <c r="A204" s="21">
        <v>10</v>
      </c>
      <c r="B204" s="51" t="s">
        <v>792</v>
      </c>
      <c r="C204" s="51" t="s">
        <v>793</v>
      </c>
      <c r="D204" s="49" t="s">
        <v>218</v>
      </c>
      <c r="E204" s="23" t="s">
        <v>39</v>
      </c>
      <c r="F204" s="49" t="s">
        <v>218</v>
      </c>
      <c r="G204" s="49" t="s">
        <v>321</v>
      </c>
      <c r="H204" s="23">
        <f t="shared" si="34"/>
        <v>79.047852</v>
      </c>
      <c r="I204" s="23">
        <v>79.047852</v>
      </c>
      <c r="J204" s="50">
        <v>79.047852</v>
      </c>
      <c r="K204" s="50">
        <v>0</v>
      </c>
      <c r="L204" s="50">
        <v>0</v>
      </c>
      <c r="M204" s="50">
        <v>0</v>
      </c>
      <c r="N204" s="50">
        <v>0</v>
      </c>
      <c r="O204" s="50">
        <v>28</v>
      </c>
      <c r="P204" s="50">
        <v>96</v>
      </c>
      <c r="Q204" s="50">
        <v>12</v>
      </c>
      <c r="R204" s="50">
        <v>40</v>
      </c>
      <c r="S204" s="63" t="s">
        <v>794</v>
      </c>
      <c r="T204" s="26" t="s">
        <v>700</v>
      </c>
      <c r="U204" s="45" t="s">
        <v>77</v>
      </c>
      <c r="V204" s="21" t="s">
        <v>45</v>
      </c>
      <c r="W204" s="21"/>
      <c r="X204" s="21" t="s">
        <v>45</v>
      </c>
    </row>
    <row r="205" s="4" customFormat="1" ht="106" customHeight="1" spans="1:24">
      <c r="A205" s="21">
        <v>11</v>
      </c>
      <c r="B205" s="26" t="s">
        <v>795</v>
      </c>
      <c r="C205" s="26" t="s">
        <v>796</v>
      </c>
      <c r="D205" s="21" t="s">
        <v>158</v>
      </c>
      <c r="E205" s="23" t="s">
        <v>39</v>
      </c>
      <c r="F205" s="21" t="s">
        <v>158</v>
      </c>
      <c r="G205" s="21" t="s">
        <v>797</v>
      </c>
      <c r="H205" s="23">
        <f t="shared" si="34"/>
        <v>47.817939</v>
      </c>
      <c r="I205" s="23">
        <v>47.817939</v>
      </c>
      <c r="J205" s="23">
        <v>47.817939</v>
      </c>
      <c r="K205" s="23">
        <v>0</v>
      </c>
      <c r="L205" s="23">
        <v>0</v>
      </c>
      <c r="M205" s="23">
        <v>0</v>
      </c>
      <c r="N205" s="23">
        <v>0</v>
      </c>
      <c r="O205" s="23">
        <v>20</v>
      </c>
      <c r="P205" s="23">
        <v>62</v>
      </c>
      <c r="Q205" s="23">
        <v>14</v>
      </c>
      <c r="R205" s="23">
        <v>41</v>
      </c>
      <c r="S205" s="63" t="s">
        <v>798</v>
      </c>
      <c r="T205" s="26" t="s">
        <v>700</v>
      </c>
      <c r="U205" s="45" t="s">
        <v>77</v>
      </c>
      <c r="V205" s="21" t="s">
        <v>45</v>
      </c>
      <c r="W205" s="21"/>
      <c r="X205" s="21" t="s">
        <v>45</v>
      </c>
    </row>
    <row r="206" s="4" customFormat="1" ht="106" customHeight="1" spans="1:24">
      <c r="A206" s="21">
        <v>12</v>
      </c>
      <c r="B206" s="26" t="s">
        <v>799</v>
      </c>
      <c r="C206" s="26" t="s">
        <v>800</v>
      </c>
      <c r="D206" s="21" t="s">
        <v>169</v>
      </c>
      <c r="E206" s="21" t="s">
        <v>39</v>
      </c>
      <c r="F206" s="21" t="s">
        <v>169</v>
      </c>
      <c r="G206" s="21" t="s">
        <v>406</v>
      </c>
      <c r="H206" s="23">
        <f t="shared" si="34"/>
        <v>33.952532</v>
      </c>
      <c r="I206" s="23">
        <v>33.952532</v>
      </c>
      <c r="J206" s="23">
        <v>33.952532</v>
      </c>
      <c r="K206" s="23">
        <v>0</v>
      </c>
      <c r="L206" s="23">
        <v>0</v>
      </c>
      <c r="M206" s="23">
        <v>0</v>
      </c>
      <c r="N206" s="23">
        <v>0</v>
      </c>
      <c r="O206" s="23">
        <v>66</v>
      </c>
      <c r="P206" s="23">
        <v>134</v>
      </c>
      <c r="Q206" s="23">
        <v>30</v>
      </c>
      <c r="R206" s="23">
        <v>56</v>
      </c>
      <c r="S206" s="26" t="s">
        <v>801</v>
      </c>
      <c r="T206" s="26" t="s">
        <v>700</v>
      </c>
      <c r="U206" s="45" t="s">
        <v>77</v>
      </c>
      <c r="V206" s="21" t="s">
        <v>45</v>
      </c>
      <c r="W206" s="21"/>
      <c r="X206" s="21" t="s">
        <v>45</v>
      </c>
    </row>
    <row r="207" s="4" customFormat="1" ht="136" customHeight="1" spans="1:24">
      <c r="A207" s="21">
        <v>13</v>
      </c>
      <c r="B207" s="90" t="s">
        <v>802</v>
      </c>
      <c r="C207" s="90" t="s">
        <v>803</v>
      </c>
      <c r="D207" s="21" t="s">
        <v>143</v>
      </c>
      <c r="E207" s="21" t="s">
        <v>39</v>
      </c>
      <c r="F207" s="21" t="s">
        <v>143</v>
      </c>
      <c r="G207" s="21" t="s">
        <v>804</v>
      </c>
      <c r="H207" s="23">
        <f t="shared" si="34"/>
        <v>80</v>
      </c>
      <c r="I207" s="23">
        <f t="shared" ref="I204:I219" si="35">SUM(J207:M207)</f>
        <v>80</v>
      </c>
      <c r="J207" s="50">
        <v>80</v>
      </c>
      <c r="K207" s="50">
        <v>0</v>
      </c>
      <c r="L207" s="50">
        <v>0</v>
      </c>
      <c r="M207" s="50">
        <v>0</v>
      </c>
      <c r="N207" s="50">
        <v>0</v>
      </c>
      <c r="O207" s="50">
        <v>30</v>
      </c>
      <c r="P207" s="50">
        <v>84</v>
      </c>
      <c r="Q207" s="50">
        <v>12</v>
      </c>
      <c r="R207" s="50">
        <v>30</v>
      </c>
      <c r="S207" s="26" t="s">
        <v>805</v>
      </c>
      <c r="T207" s="26" t="s">
        <v>700</v>
      </c>
      <c r="U207" s="45" t="s">
        <v>77</v>
      </c>
      <c r="V207" s="21" t="s">
        <v>45</v>
      </c>
      <c r="W207" s="21"/>
      <c r="X207" s="21" t="s">
        <v>45</v>
      </c>
    </row>
    <row r="208" s="3" customFormat="1" ht="42" customHeight="1" spans="1:24">
      <c r="A208" s="42" t="s">
        <v>806</v>
      </c>
      <c r="B208" s="18">
        <v>3</v>
      </c>
      <c r="C208" s="91"/>
      <c r="D208" s="69"/>
      <c r="E208" s="69"/>
      <c r="F208" s="69"/>
      <c r="G208" s="69"/>
      <c r="H208" s="18">
        <f t="shared" si="34"/>
        <v>420.56</v>
      </c>
      <c r="I208" s="18">
        <f t="shared" si="35"/>
        <v>420.56</v>
      </c>
      <c r="J208" s="18">
        <f t="shared" ref="J208:R208" si="36">SUM(J209:J211)</f>
        <v>0</v>
      </c>
      <c r="K208" s="18">
        <f t="shared" si="36"/>
        <v>128.97</v>
      </c>
      <c r="L208" s="18">
        <f t="shared" si="36"/>
        <v>0</v>
      </c>
      <c r="M208" s="18">
        <f t="shared" si="36"/>
        <v>291.59</v>
      </c>
      <c r="N208" s="18">
        <f t="shared" si="36"/>
        <v>0</v>
      </c>
      <c r="O208" s="18">
        <f t="shared" si="36"/>
        <v>0</v>
      </c>
      <c r="P208" s="18">
        <f t="shared" si="36"/>
        <v>0</v>
      </c>
      <c r="Q208" s="15">
        <f t="shared" si="36"/>
        <v>0</v>
      </c>
      <c r="R208" s="15">
        <f t="shared" si="36"/>
        <v>0</v>
      </c>
      <c r="S208" s="17"/>
      <c r="T208" s="17"/>
      <c r="U208" s="46"/>
      <c r="V208" s="41"/>
      <c r="W208" s="41"/>
      <c r="X208" s="41"/>
    </row>
    <row r="209" s="4" customFormat="1" ht="210" customHeight="1" spans="1:24">
      <c r="A209" s="21">
        <v>1</v>
      </c>
      <c r="B209" s="90" t="s">
        <v>807</v>
      </c>
      <c r="C209" s="90" t="s">
        <v>808</v>
      </c>
      <c r="D209" s="52" t="s">
        <v>809</v>
      </c>
      <c r="E209" s="52" t="s">
        <v>809</v>
      </c>
      <c r="F209" s="52" t="s">
        <v>810</v>
      </c>
      <c r="G209" s="52" t="s">
        <v>811</v>
      </c>
      <c r="H209" s="23">
        <f t="shared" si="34"/>
        <v>128.97</v>
      </c>
      <c r="I209" s="23">
        <v>128.97</v>
      </c>
      <c r="J209" s="50">
        <v>0</v>
      </c>
      <c r="K209" s="50">
        <v>128.97</v>
      </c>
      <c r="L209" s="50">
        <v>0</v>
      </c>
      <c r="M209" s="50">
        <v>0</v>
      </c>
      <c r="N209" s="50">
        <v>0</v>
      </c>
      <c r="O209" s="50" t="s">
        <v>812</v>
      </c>
      <c r="P209" s="50" t="s">
        <v>813</v>
      </c>
      <c r="Q209" s="50" t="s">
        <v>812</v>
      </c>
      <c r="R209" s="50" t="s">
        <v>813</v>
      </c>
      <c r="S209" s="26" t="s">
        <v>814</v>
      </c>
      <c r="T209" s="26" t="s">
        <v>815</v>
      </c>
      <c r="U209" s="45" t="s">
        <v>77</v>
      </c>
      <c r="V209" s="21" t="s">
        <v>45</v>
      </c>
      <c r="W209" s="21"/>
      <c r="X209" s="21" t="s">
        <v>45</v>
      </c>
    </row>
    <row r="210" s="4" customFormat="1" ht="130" customHeight="1" spans="1:24">
      <c r="A210" s="21">
        <v>2</v>
      </c>
      <c r="B210" s="26" t="s">
        <v>816</v>
      </c>
      <c r="C210" s="22" t="s">
        <v>817</v>
      </c>
      <c r="D210" s="21" t="s">
        <v>809</v>
      </c>
      <c r="E210" s="21" t="s">
        <v>809</v>
      </c>
      <c r="F210" s="21" t="s">
        <v>40</v>
      </c>
      <c r="G210" s="21" t="s">
        <v>41</v>
      </c>
      <c r="H210" s="23">
        <f t="shared" si="34"/>
        <v>195.59</v>
      </c>
      <c r="I210" s="23">
        <v>195.59</v>
      </c>
      <c r="J210" s="23">
        <v>0</v>
      </c>
      <c r="K210" s="23">
        <v>0</v>
      </c>
      <c r="L210" s="23">
        <v>0</v>
      </c>
      <c r="M210" s="23">
        <v>195.59</v>
      </c>
      <c r="N210" s="23">
        <v>0</v>
      </c>
      <c r="O210" s="23" t="s">
        <v>818</v>
      </c>
      <c r="P210" s="23" t="s">
        <v>819</v>
      </c>
      <c r="Q210" s="21" t="s">
        <v>820</v>
      </c>
      <c r="R210" s="21" t="s">
        <v>821</v>
      </c>
      <c r="S210" s="22" t="s">
        <v>822</v>
      </c>
      <c r="T210" s="44" t="s">
        <v>823</v>
      </c>
      <c r="U210" s="45" t="s">
        <v>44</v>
      </c>
      <c r="V210" s="21" t="s">
        <v>45</v>
      </c>
      <c r="W210" s="21"/>
      <c r="X210" s="21" t="s">
        <v>45</v>
      </c>
    </row>
    <row r="211" s="4" customFormat="1" ht="90" customHeight="1" spans="1:24">
      <c r="A211" s="21">
        <v>3</v>
      </c>
      <c r="B211" s="26" t="s">
        <v>824</v>
      </c>
      <c r="C211" s="22" t="s">
        <v>825</v>
      </c>
      <c r="D211" s="21" t="s">
        <v>269</v>
      </c>
      <c r="E211" s="21" t="s">
        <v>269</v>
      </c>
      <c r="F211" s="21" t="s">
        <v>30</v>
      </c>
      <c r="G211" s="21" t="s">
        <v>30</v>
      </c>
      <c r="H211" s="23">
        <f t="shared" si="34"/>
        <v>96</v>
      </c>
      <c r="I211" s="23">
        <f t="shared" si="35"/>
        <v>96</v>
      </c>
      <c r="J211" s="23"/>
      <c r="K211" s="23">
        <v>0</v>
      </c>
      <c r="L211" s="23">
        <v>0</v>
      </c>
      <c r="M211" s="23">
        <v>96</v>
      </c>
      <c r="N211" s="23">
        <v>0</v>
      </c>
      <c r="O211" s="23" t="s">
        <v>826</v>
      </c>
      <c r="P211" s="23" t="s">
        <v>827</v>
      </c>
      <c r="Q211" s="21" t="s">
        <v>820</v>
      </c>
      <c r="R211" s="21" t="s">
        <v>821</v>
      </c>
      <c r="S211" s="22" t="s">
        <v>828</v>
      </c>
      <c r="T211" s="44" t="s">
        <v>829</v>
      </c>
      <c r="U211" s="45" t="s">
        <v>44</v>
      </c>
      <c r="V211" s="21" t="s">
        <v>45</v>
      </c>
      <c r="W211" s="21"/>
      <c r="X211" s="21" t="s">
        <v>45</v>
      </c>
    </row>
    <row r="212" s="3" customFormat="1" ht="62" customHeight="1" spans="1:24">
      <c r="A212" s="42" t="s">
        <v>830</v>
      </c>
      <c r="B212" s="18">
        <v>3</v>
      </c>
      <c r="C212" s="91"/>
      <c r="D212" s="69"/>
      <c r="E212" s="69"/>
      <c r="F212" s="69"/>
      <c r="G212" s="69"/>
      <c r="H212" s="18">
        <f>I212+N212</f>
        <v>550.601151</v>
      </c>
      <c r="I212" s="18">
        <f t="shared" si="35"/>
        <v>502.601151</v>
      </c>
      <c r="J212" s="18">
        <f t="shared" ref="J212:R212" si="37">SUM(J213:J215)</f>
        <v>300</v>
      </c>
      <c r="K212" s="18">
        <f t="shared" si="37"/>
        <v>202.601151</v>
      </c>
      <c r="L212" s="18">
        <f t="shared" si="37"/>
        <v>0</v>
      </c>
      <c r="M212" s="18">
        <f t="shared" si="37"/>
        <v>0</v>
      </c>
      <c r="N212" s="18">
        <f t="shared" si="37"/>
        <v>48</v>
      </c>
      <c r="O212" s="18">
        <f t="shared" si="37"/>
        <v>32</v>
      </c>
      <c r="P212" s="18">
        <f t="shared" si="37"/>
        <v>92</v>
      </c>
      <c r="Q212" s="15">
        <f t="shared" si="37"/>
        <v>52</v>
      </c>
      <c r="R212" s="15">
        <f t="shared" si="37"/>
        <v>149</v>
      </c>
      <c r="S212" s="17"/>
      <c r="T212" s="17"/>
      <c r="U212" s="46"/>
      <c r="V212" s="41"/>
      <c r="W212" s="41"/>
      <c r="X212" s="41"/>
    </row>
    <row r="213" s="8" customFormat="1" ht="160" customHeight="1" spans="1:24">
      <c r="A213" s="21">
        <v>1</v>
      </c>
      <c r="B213" s="26" t="s">
        <v>831</v>
      </c>
      <c r="C213" s="22" t="s">
        <v>832</v>
      </c>
      <c r="D213" s="21" t="s">
        <v>158</v>
      </c>
      <c r="E213" s="21" t="s">
        <v>490</v>
      </c>
      <c r="F213" s="21" t="s">
        <v>158</v>
      </c>
      <c r="G213" s="21" t="s">
        <v>264</v>
      </c>
      <c r="H213" s="23">
        <f t="shared" ref="H213:H219" si="38">SUM(I213,N213)</f>
        <v>107.601151</v>
      </c>
      <c r="I213" s="23">
        <v>97.601151</v>
      </c>
      <c r="J213" s="23">
        <v>0</v>
      </c>
      <c r="K213" s="23">
        <v>97.601151</v>
      </c>
      <c r="L213" s="23">
        <v>0</v>
      </c>
      <c r="M213" s="23">
        <v>0</v>
      </c>
      <c r="N213" s="23">
        <v>10</v>
      </c>
      <c r="O213" s="23">
        <v>14</v>
      </c>
      <c r="P213" s="23">
        <v>44</v>
      </c>
      <c r="Q213" s="21">
        <v>30</v>
      </c>
      <c r="R213" s="21">
        <v>84</v>
      </c>
      <c r="S213" s="22" t="s">
        <v>833</v>
      </c>
      <c r="T213" s="22" t="s">
        <v>833</v>
      </c>
      <c r="U213" s="92" t="s">
        <v>493</v>
      </c>
      <c r="V213" s="21" t="s">
        <v>45</v>
      </c>
      <c r="W213" s="21"/>
      <c r="X213" s="21" t="s">
        <v>45</v>
      </c>
    </row>
    <row r="214" s="4" customFormat="1" ht="150" spans="1:24">
      <c r="A214" s="21">
        <v>2</v>
      </c>
      <c r="B214" s="26" t="s">
        <v>834</v>
      </c>
      <c r="C214" s="22" t="s">
        <v>835</v>
      </c>
      <c r="D214" s="21" t="s">
        <v>73</v>
      </c>
      <c r="E214" s="21" t="s">
        <v>490</v>
      </c>
      <c r="F214" s="21" t="s">
        <v>73</v>
      </c>
      <c r="G214" s="21" t="s">
        <v>836</v>
      </c>
      <c r="H214" s="23">
        <f t="shared" si="38"/>
        <v>113</v>
      </c>
      <c r="I214" s="23">
        <f t="shared" si="35"/>
        <v>105</v>
      </c>
      <c r="J214" s="23"/>
      <c r="K214" s="23">
        <v>105</v>
      </c>
      <c r="L214" s="23"/>
      <c r="M214" s="23"/>
      <c r="N214" s="23">
        <v>8</v>
      </c>
      <c r="O214" s="23">
        <v>18</v>
      </c>
      <c r="P214" s="23">
        <v>48</v>
      </c>
      <c r="Q214" s="21">
        <v>22</v>
      </c>
      <c r="R214" s="21">
        <v>65</v>
      </c>
      <c r="S214" s="22" t="s">
        <v>837</v>
      </c>
      <c r="T214" s="22" t="s">
        <v>837</v>
      </c>
      <c r="U214" s="45" t="s">
        <v>493</v>
      </c>
      <c r="V214" s="21" t="s">
        <v>45</v>
      </c>
      <c r="W214" s="21"/>
      <c r="X214" s="21" t="s">
        <v>45</v>
      </c>
    </row>
    <row r="215" s="9" customFormat="1" ht="253" customHeight="1" spans="1:24">
      <c r="A215" s="21">
        <v>3</v>
      </c>
      <c r="B215" s="26" t="s">
        <v>838</v>
      </c>
      <c r="C215" s="26" t="s">
        <v>839</v>
      </c>
      <c r="D215" s="92" t="s">
        <v>201</v>
      </c>
      <c r="E215" s="21" t="s">
        <v>490</v>
      </c>
      <c r="F215" s="92" t="s">
        <v>201</v>
      </c>
      <c r="G215" s="92" t="s">
        <v>372</v>
      </c>
      <c r="H215" s="23">
        <f t="shared" si="38"/>
        <v>330</v>
      </c>
      <c r="I215" s="23">
        <f t="shared" si="35"/>
        <v>300</v>
      </c>
      <c r="J215" s="96">
        <v>300</v>
      </c>
      <c r="K215" s="96"/>
      <c r="L215" s="97"/>
      <c r="M215" s="97"/>
      <c r="N215" s="98">
        <v>30</v>
      </c>
      <c r="O215" s="97"/>
      <c r="P215" s="97"/>
      <c r="Q215" s="101"/>
      <c r="R215" s="101"/>
      <c r="S215" s="22" t="s">
        <v>840</v>
      </c>
      <c r="T215" s="22" t="s">
        <v>840</v>
      </c>
      <c r="U215" s="92" t="s">
        <v>841</v>
      </c>
      <c r="V215" s="21" t="s">
        <v>45</v>
      </c>
      <c r="W215" s="21"/>
      <c r="X215" s="21" t="s">
        <v>45</v>
      </c>
    </row>
    <row r="216" s="3" customFormat="1" ht="42" customHeight="1" spans="1:24">
      <c r="A216" s="19" t="s">
        <v>842</v>
      </c>
      <c r="B216" s="15">
        <v>3</v>
      </c>
      <c r="C216" s="19"/>
      <c r="D216" s="15"/>
      <c r="E216" s="15"/>
      <c r="F216" s="15"/>
      <c r="G216" s="15"/>
      <c r="H216" s="18">
        <f t="shared" si="38"/>
        <v>1105.105</v>
      </c>
      <c r="I216" s="18">
        <f t="shared" si="35"/>
        <v>1105.105</v>
      </c>
      <c r="J216" s="18">
        <f t="shared" ref="J216:R216" si="39">SUM(J217:J219)</f>
        <v>324.4</v>
      </c>
      <c r="K216" s="18">
        <f t="shared" si="39"/>
        <v>8</v>
      </c>
      <c r="L216" s="18">
        <f t="shared" si="39"/>
        <v>219.705</v>
      </c>
      <c r="M216" s="18">
        <f t="shared" si="39"/>
        <v>553</v>
      </c>
      <c r="N216" s="18">
        <f t="shared" si="39"/>
        <v>0</v>
      </c>
      <c r="O216" s="18">
        <f t="shared" si="39"/>
        <v>7331</v>
      </c>
      <c r="P216" s="18">
        <f t="shared" si="39"/>
        <v>18492</v>
      </c>
      <c r="Q216" s="15">
        <f t="shared" si="39"/>
        <v>7231</v>
      </c>
      <c r="R216" s="15">
        <f t="shared" si="39"/>
        <v>18292</v>
      </c>
      <c r="S216" s="15"/>
      <c r="T216" s="15"/>
      <c r="U216" s="42"/>
      <c r="V216" s="41"/>
      <c r="W216" s="41"/>
      <c r="X216" s="41"/>
    </row>
    <row r="217" s="4" customFormat="1" ht="124" customHeight="1" spans="1:24">
      <c r="A217" s="21">
        <v>1</v>
      </c>
      <c r="B217" s="26" t="s">
        <v>843</v>
      </c>
      <c r="C217" s="26" t="s">
        <v>844</v>
      </c>
      <c r="D217" s="26" t="s">
        <v>845</v>
      </c>
      <c r="E217" s="26" t="s">
        <v>845</v>
      </c>
      <c r="F217" s="21" t="s">
        <v>846</v>
      </c>
      <c r="G217" s="21" t="s">
        <v>847</v>
      </c>
      <c r="H217" s="23">
        <f t="shared" si="38"/>
        <v>100</v>
      </c>
      <c r="I217" s="23">
        <f t="shared" si="35"/>
        <v>100</v>
      </c>
      <c r="J217" s="23">
        <v>52.5</v>
      </c>
      <c r="K217" s="23">
        <v>0</v>
      </c>
      <c r="L217" s="23">
        <v>47.5</v>
      </c>
      <c r="M217" s="23">
        <v>0</v>
      </c>
      <c r="N217" s="23">
        <v>0</v>
      </c>
      <c r="O217" s="23">
        <v>464</v>
      </c>
      <c r="P217" s="23">
        <v>464</v>
      </c>
      <c r="Q217" s="21">
        <v>464</v>
      </c>
      <c r="R217" s="21">
        <v>464</v>
      </c>
      <c r="S217" s="26" t="s">
        <v>848</v>
      </c>
      <c r="T217" s="26" t="s">
        <v>849</v>
      </c>
      <c r="U217" s="45" t="s">
        <v>77</v>
      </c>
      <c r="V217" s="21" t="s">
        <v>45</v>
      </c>
      <c r="W217" s="21"/>
      <c r="X217" s="21" t="s">
        <v>45</v>
      </c>
    </row>
    <row r="218" s="4" customFormat="1" ht="82" customHeight="1" spans="1:24">
      <c r="A218" s="21">
        <v>2</v>
      </c>
      <c r="B218" s="26" t="s">
        <v>850</v>
      </c>
      <c r="C218" s="93" t="s">
        <v>851</v>
      </c>
      <c r="D218" s="21" t="s">
        <v>845</v>
      </c>
      <c r="E218" s="21" t="s">
        <v>845</v>
      </c>
      <c r="F218" s="23" t="s">
        <v>40</v>
      </c>
      <c r="G218" s="23" t="s">
        <v>41</v>
      </c>
      <c r="H218" s="23">
        <f t="shared" si="38"/>
        <v>896.4</v>
      </c>
      <c r="I218" s="23">
        <f t="shared" si="35"/>
        <v>896.4</v>
      </c>
      <c r="J218" s="99">
        <v>241</v>
      </c>
      <c r="K218" s="99">
        <v>8</v>
      </c>
      <c r="L218" s="99">
        <v>151.4</v>
      </c>
      <c r="M218" s="99">
        <v>496</v>
      </c>
      <c r="N218" s="23">
        <v>0</v>
      </c>
      <c r="O218" s="99">
        <v>5367</v>
      </c>
      <c r="P218" s="99">
        <v>15028</v>
      </c>
      <c r="Q218" s="102">
        <v>5367</v>
      </c>
      <c r="R218" s="102">
        <v>15028</v>
      </c>
      <c r="S218" s="26" t="s">
        <v>852</v>
      </c>
      <c r="T218" s="26" t="s">
        <v>853</v>
      </c>
      <c r="U218" s="45" t="s">
        <v>44</v>
      </c>
      <c r="V218" s="21" t="s">
        <v>45</v>
      </c>
      <c r="W218" s="21"/>
      <c r="X218" s="21" t="s">
        <v>45</v>
      </c>
    </row>
    <row r="219" s="4" customFormat="1" ht="60" customHeight="1" spans="1:24">
      <c r="A219" s="21">
        <v>3</v>
      </c>
      <c r="B219" s="26" t="s">
        <v>854</v>
      </c>
      <c r="C219" s="26" t="s">
        <v>855</v>
      </c>
      <c r="D219" s="21" t="s">
        <v>845</v>
      </c>
      <c r="E219" s="21" t="s">
        <v>845</v>
      </c>
      <c r="F219" s="23" t="s">
        <v>40</v>
      </c>
      <c r="G219" s="23" t="s">
        <v>41</v>
      </c>
      <c r="H219" s="23">
        <f t="shared" si="38"/>
        <v>108.705</v>
      </c>
      <c r="I219" s="23">
        <v>108.705</v>
      </c>
      <c r="J219" s="23">
        <v>30.9</v>
      </c>
      <c r="K219" s="23">
        <v>0</v>
      </c>
      <c r="L219" s="23">
        <v>20.805</v>
      </c>
      <c r="M219" s="23">
        <v>57</v>
      </c>
      <c r="N219" s="23">
        <v>0</v>
      </c>
      <c r="O219" s="23">
        <v>1500</v>
      </c>
      <c r="P219" s="23">
        <v>3000</v>
      </c>
      <c r="Q219" s="21">
        <v>1400</v>
      </c>
      <c r="R219" s="21">
        <v>2800</v>
      </c>
      <c r="S219" s="26" t="s">
        <v>856</v>
      </c>
      <c r="T219" s="26" t="s">
        <v>857</v>
      </c>
      <c r="U219" s="45" t="s">
        <v>44</v>
      </c>
      <c r="V219" s="21" t="s">
        <v>45</v>
      </c>
      <c r="W219" s="21"/>
      <c r="X219" s="21" t="s">
        <v>45</v>
      </c>
    </row>
    <row r="220" s="3" customFormat="1" ht="42" customHeight="1" spans="1:24">
      <c r="A220" s="19" t="s">
        <v>858</v>
      </c>
      <c r="B220" s="15">
        <v>1</v>
      </c>
      <c r="C220" s="19"/>
      <c r="D220" s="15"/>
      <c r="E220" s="15"/>
      <c r="F220" s="15"/>
      <c r="G220" s="15"/>
      <c r="H220" s="18">
        <f t="shared" ref="H220:H237" si="40">SUM(I220,N220)</f>
        <v>351.382996</v>
      </c>
      <c r="I220" s="18">
        <f t="shared" ref="I220:I234" si="41">SUM(J220:M220)</f>
        <v>351.382996</v>
      </c>
      <c r="J220" s="18">
        <f t="shared" ref="J220:R220" si="42">SUM(J221:J221)</f>
        <v>351.382996</v>
      </c>
      <c r="K220" s="18">
        <f t="shared" si="42"/>
        <v>0</v>
      </c>
      <c r="L220" s="18">
        <f t="shared" si="42"/>
        <v>0</v>
      </c>
      <c r="M220" s="18">
        <f t="shared" si="42"/>
        <v>0</v>
      </c>
      <c r="N220" s="18">
        <f t="shared" si="42"/>
        <v>0</v>
      </c>
      <c r="O220" s="18">
        <f t="shared" si="42"/>
        <v>1163</v>
      </c>
      <c r="P220" s="18">
        <f t="shared" si="42"/>
        <v>1163</v>
      </c>
      <c r="Q220" s="15">
        <f t="shared" si="42"/>
        <v>1163</v>
      </c>
      <c r="R220" s="15">
        <f t="shared" si="42"/>
        <v>1163</v>
      </c>
      <c r="S220" s="15"/>
      <c r="T220" s="15"/>
      <c r="U220" s="42"/>
      <c r="V220" s="41"/>
      <c r="W220" s="41"/>
      <c r="X220" s="41"/>
    </row>
    <row r="221" s="4" customFormat="1" ht="60" customHeight="1" spans="1:24">
      <c r="A221" s="21">
        <v>1</v>
      </c>
      <c r="B221" s="26" t="s">
        <v>859</v>
      </c>
      <c r="C221" s="22" t="s">
        <v>860</v>
      </c>
      <c r="D221" s="21" t="s">
        <v>269</v>
      </c>
      <c r="E221" s="21" t="s">
        <v>269</v>
      </c>
      <c r="F221" s="21" t="s">
        <v>40</v>
      </c>
      <c r="G221" s="21" t="s">
        <v>41</v>
      </c>
      <c r="H221" s="23">
        <f t="shared" si="40"/>
        <v>351.382996</v>
      </c>
      <c r="I221" s="23">
        <v>351.382996</v>
      </c>
      <c r="J221" s="23">
        <v>351.382996</v>
      </c>
      <c r="K221" s="23">
        <v>0</v>
      </c>
      <c r="L221" s="23">
        <v>0</v>
      </c>
      <c r="M221" s="23">
        <v>0</v>
      </c>
      <c r="N221" s="23">
        <v>0</v>
      </c>
      <c r="O221" s="23">
        <v>1163</v>
      </c>
      <c r="P221" s="23">
        <v>1163</v>
      </c>
      <c r="Q221" s="27">
        <v>1163</v>
      </c>
      <c r="R221" s="27">
        <v>1163</v>
      </c>
      <c r="S221" s="26" t="s">
        <v>861</v>
      </c>
      <c r="T221" s="26" t="s">
        <v>862</v>
      </c>
      <c r="U221" s="45" t="s">
        <v>44</v>
      </c>
      <c r="V221" s="21" t="s">
        <v>45</v>
      </c>
      <c r="W221" s="21"/>
      <c r="X221" s="21" t="s">
        <v>45</v>
      </c>
    </row>
    <row r="222" s="3" customFormat="1" ht="42" customHeight="1" spans="1:24">
      <c r="A222" s="19" t="s">
        <v>863</v>
      </c>
      <c r="B222" s="15">
        <v>10</v>
      </c>
      <c r="C222" s="19"/>
      <c r="D222" s="15"/>
      <c r="E222" s="15"/>
      <c r="F222" s="15"/>
      <c r="G222" s="15"/>
      <c r="H222" s="18">
        <f t="shared" si="40"/>
        <v>1078.704474</v>
      </c>
      <c r="I222" s="18">
        <f t="shared" si="41"/>
        <v>1078.704474</v>
      </c>
      <c r="J222" s="18">
        <f t="shared" ref="J222:R222" si="43">SUM(J223:J232)</f>
        <v>478.189847</v>
      </c>
      <c r="K222" s="18">
        <f t="shared" si="43"/>
        <v>150.514627</v>
      </c>
      <c r="L222" s="18">
        <f t="shared" si="43"/>
        <v>0</v>
      </c>
      <c r="M222" s="18">
        <f t="shared" si="43"/>
        <v>450</v>
      </c>
      <c r="N222" s="18">
        <f t="shared" si="43"/>
        <v>0</v>
      </c>
      <c r="O222" s="18">
        <f t="shared" si="43"/>
        <v>3697</v>
      </c>
      <c r="P222" s="18">
        <f t="shared" si="43"/>
        <v>11984</v>
      </c>
      <c r="Q222" s="15">
        <f t="shared" si="43"/>
        <v>2150</v>
      </c>
      <c r="R222" s="15">
        <f t="shared" si="43"/>
        <v>6473</v>
      </c>
      <c r="S222" s="15"/>
      <c r="T222" s="15"/>
      <c r="U222" s="42"/>
      <c r="V222" s="41"/>
      <c r="W222" s="41"/>
      <c r="X222" s="41"/>
    </row>
    <row r="223" s="4" customFormat="1" ht="158" customHeight="1" spans="1:24">
      <c r="A223" s="21">
        <v>1</v>
      </c>
      <c r="B223" s="90" t="s">
        <v>864</v>
      </c>
      <c r="C223" s="90" t="s">
        <v>865</v>
      </c>
      <c r="D223" s="52" t="s">
        <v>143</v>
      </c>
      <c r="E223" s="53" t="s">
        <v>490</v>
      </c>
      <c r="F223" s="52" t="s">
        <v>143</v>
      </c>
      <c r="G223" s="52" t="s">
        <v>866</v>
      </c>
      <c r="H223" s="23">
        <f t="shared" si="40"/>
        <v>150</v>
      </c>
      <c r="I223" s="23">
        <f t="shared" si="41"/>
        <v>150</v>
      </c>
      <c r="J223" s="23"/>
      <c r="K223" s="23">
        <v>150</v>
      </c>
      <c r="L223" s="23">
        <v>0</v>
      </c>
      <c r="M223" s="23">
        <v>0</v>
      </c>
      <c r="N223" s="23">
        <v>0</v>
      </c>
      <c r="O223" s="23">
        <v>981</v>
      </c>
      <c r="P223" s="23">
        <v>3177</v>
      </c>
      <c r="Q223" s="21">
        <v>561</v>
      </c>
      <c r="R223" s="21">
        <v>1957</v>
      </c>
      <c r="S223" s="26" t="s">
        <v>867</v>
      </c>
      <c r="T223" s="64" t="s">
        <v>868</v>
      </c>
      <c r="U223" s="45" t="s">
        <v>44</v>
      </c>
      <c r="V223" s="21" t="s">
        <v>45</v>
      </c>
      <c r="W223" s="21"/>
      <c r="X223" s="21" t="s">
        <v>45</v>
      </c>
    </row>
    <row r="224" s="4" customFormat="1" ht="158" customHeight="1" spans="1:24">
      <c r="A224" s="21">
        <v>2</v>
      </c>
      <c r="B224" s="26" t="s">
        <v>869</v>
      </c>
      <c r="C224" s="26" t="s">
        <v>870</v>
      </c>
      <c r="D224" s="94" t="s">
        <v>73</v>
      </c>
      <c r="E224" s="78" t="s">
        <v>739</v>
      </c>
      <c r="F224" s="94" t="s">
        <v>73</v>
      </c>
      <c r="G224" s="21" t="s">
        <v>360</v>
      </c>
      <c r="H224" s="23">
        <f t="shared" si="40"/>
        <v>35</v>
      </c>
      <c r="I224" s="23">
        <f t="shared" si="41"/>
        <v>35</v>
      </c>
      <c r="J224" s="23">
        <v>35</v>
      </c>
      <c r="K224" s="23">
        <v>0</v>
      </c>
      <c r="L224" s="23">
        <v>0</v>
      </c>
      <c r="M224" s="23">
        <v>0</v>
      </c>
      <c r="N224" s="23">
        <v>0</v>
      </c>
      <c r="O224" s="23">
        <v>40</v>
      </c>
      <c r="P224" s="23">
        <v>125</v>
      </c>
      <c r="Q224" s="27">
        <v>5</v>
      </c>
      <c r="R224" s="27">
        <v>16</v>
      </c>
      <c r="S224" s="67" t="s">
        <v>871</v>
      </c>
      <c r="T224" s="64" t="s">
        <v>741</v>
      </c>
      <c r="U224" s="45" t="s">
        <v>44</v>
      </c>
      <c r="V224" s="21" t="s">
        <v>45</v>
      </c>
      <c r="W224" s="21"/>
      <c r="X224" s="21" t="s">
        <v>45</v>
      </c>
    </row>
    <row r="225" s="4" customFormat="1" ht="110" customHeight="1" spans="1:24">
      <c r="A225" s="21">
        <v>3</v>
      </c>
      <c r="B225" s="22" t="s">
        <v>872</v>
      </c>
      <c r="C225" s="54" t="s">
        <v>873</v>
      </c>
      <c r="D225" s="21" t="s">
        <v>112</v>
      </c>
      <c r="E225" s="23" t="s">
        <v>490</v>
      </c>
      <c r="F225" s="21" t="s">
        <v>112</v>
      </c>
      <c r="G225" s="21" t="s">
        <v>874</v>
      </c>
      <c r="H225" s="23">
        <f t="shared" si="40"/>
        <v>45.080432</v>
      </c>
      <c r="I225" s="23">
        <v>45.080432</v>
      </c>
      <c r="J225" s="23">
        <v>45</v>
      </c>
      <c r="K225" s="23">
        <v>0.080432</v>
      </c>
      <c r="L225" s="23">
        <v>0</v>
      </c>
      <c r="M225" s="23">
        <v>0</v>
      </c>
      <c r="N225" s="23">
        <v>0</v>
      </c>
      <c r="O225" s="23">
        <v>150</v>
      </c>
      <c r="P225" s="23">
        <v>450</v>
      </c>
      <c r="Q225" s="27">
        <v>80</v>
      </c>
      <c r="R225" s="27">
        <v>245</v>
      </c>
      <c r="S225" s="26" t="s">
        <v>875</v>
      </c>
      <c r="T225" s="64" t="s">
        <v>876</v>
      </c>
      <c r="U225" s="45" t="s">
        <v>44</v>
      </c>
      <c r="V225" s="21" t="s">
        <v>45</v>
      </c>
      <c r="W225" s="21"/>
      <c r="X225" s="21" t="s">
        <v>45</v>
      </c>
    </row>
    <row r="226" s="4" customFormat="1" ht="110" customHeight="1" spans="1:24">
      <c r="A226" s="21">
        <v>4</v>
      </c>
      <c r="B226" s="26" t="s">
        <v>877</v>
      </c>
      <c r="C226" s="90" t="s">
        <v>878</v>
      </c>
      <c r="D226" s="21" t="s">
        <v>158</v>
      </c>
      <c r="E226" s="23" t="s">
        <v>490</v>
      </c>
      <c r="F226" s="21" t="s">
        <v>158</v>
      </c>
      <c r="G226" s="21" t="s">
        <v>879</v>
      </c>
      <c r="H226" s="23">
        <f t="shared" si="40"/>
        <v>93.189847</v>
      </c>
      <c r="I226" s="23">
        <v>93.189847</v>
      </c>
      <c r="J226" s="23">
        <v>93.189847</v>
      </c>
      <c r="K226" s="23">
        <v>0</v>
      </c>
      <c r="L226" s="23">
        <v>0</v>
      </c>
      <c r="M226" s="23">
        <v>0</v>
      </c>
      <c r="N226" s="23">
        <v>0</v>
      </c>
      <c r="O226" s="23">
        <v>799</v>
      </c>
      <c r="P226" s="23">
        <v>2350</v>
      </c>
      <c r="Q226" s="21">
        <v>799</v>
      </c>
      <c r="R226" s="21">
        <v>2350</v>
      </c>
      <c r="S226" s="26" t="s">
        <v>880</v>
      </c>
      <c r="T226" s="64" t="s">
        <v>868</v>
      </c>
      <c r="U226" s="45" t="s">
        <v>44</v>
      </c>
      <c r="V226" s="21" t="s">
        <v>45</v>
      </c>
      <c r="W226" s="21"/>
      <c r="X226" s="21" t="s">
        <v>45</v>
      </c>
    </row>
    <row r="227" s="4" customFormat="1" ht="110" customHeight="1" spans="1:24">
      <c r="A227" s="21">
        <v>5</v>
      </c>
      <c r="B227" s="26" t="s">
        <v>881</v>
      </c>
      <c r="C227" s="26" t="s">
        <v>882</v>
      </c>
      <c r="D227" s="21" t="s">
        <v>80</v>
      </c>
      <c r="E227" s="23" t="s">
        <v>490</v>
      </c>
      <c r="F227" s="21" t="s">
        <v>80</v>
      </c>
      <c r="G227" s="21" t="s">
        <v>485</v>
      </c>
      <c r="H227" s="23">
        <f t="shared" si="40"/>
        <v>45.434195</v>
      </c>
      <c r="I227" s="23">
        <v>45.434195</v>
      </c>
      <c r="J227" s="23">
        <v>45</v>
      </c>
      <c r="K227" s="23">
        <v>0.434195</v>
      </c>
      <c r="L227" s="23">
        <v>0</v>
      </c>
      <c r="M227" s="23">
        <v>0</v>
      </c>
      <c r="N227" s="23">
        <v>0</v>
      </c>
      <c r="O227" s="23">
        <v>120</v>
      </c>
      <c r="P227" s="23">
        <v>420</v>
      </c>
      <c r="Q227" s="21">
        <v>72</v>
      </c>
      <c r="R227" s="21">
        <v>288</v>
      </c>
      <c r="S227" s="26" t="s">
        <v>883</v>
      </c>
      <c r="T227" s="64" t="s">
        <v>884</v>
      </c>
      <c r="U227" s="45" t="s">
        <v>44</v>
      </c>
      <c r="V227" s="21" t="s">
        <v>45</v>
      </c>
      <c r="W227" s="21"/>
      <c r="X227" s="21" t="s">
        <v>45</v>
      </c>
    </row>
    <row r="228" s="4" customFormat="1" ht="158" customHeight="1" spans="1:24">
      <c r="A228" s="21">
        <v>6</v>
      </c>
      <c r="B228" s="26" t="s">
        <v>885</v>
      </c>
      <c r="C228" s="26" t="s">
        <v>886</v>
      </c>
      <c r="D228" s="21" t="s">
        <v>80</v>
      </c>
      <c r="E228" s="23" t="s">
        <v>490</v>
      </c>
      <c r="F228" s="21" t="s">
        <v>80</v>
      </c>
      <c r="G228" s="21" t="s">
        <v>601</v>
      </c>
      <c r="H228" s="23">
        <f t="shared" si="40"/>
        <v>15</v>
      </c>
      <c r="I228" s="23">
        <f t="shared" si="41"/>
        <v>15</v>
      </c>
      <c r="J228" s="23">
        <v>15</v>
      </c>
      <c r="K228" s="23">
        <v>0</v>
      </c>
      <c r="L228" s="23">
        <v>0</v>
      </c>
      <c r="M228" s="23">
        <v>0</v>
      </c>
      <c r="N228" s="23">
        <v>0</v>
      </c>
      <c r="O228" s="23">
        <v>284</v>
      </c>
      <c r="P228" s="23">
        <v>757</v>
      </c>
      <c r="Q228" s="21">
        <v>103</v>
      </c>
      <c r="R228" s="21">
        <v>284</v>
      </c>
      <c r="S228" s="26" t="s">
        <v>887</v>
      </c>
      <c r="T228" s="64" t="s">
        <v>888</v>
      </c>
      <c r="U228" s="45" t="s">
        <v>44</v>
      </c>
      <c r="V228" s="21" t="s">
        <v>45</v>
      </c>
      <c r="W228" s="21"/>
      <c r="X228" s="21" t="s">
        <v>45</v>
      </c>
    </row>
    <row r="229" s="4" customFormat="1" ht="158" customHeight="1" spans="1:24">
      <c r="A229" s="21">
        <v>7</v>
      </c>
      <c r="B229" s="22" t="s">
        <v>889</v>
      </c>
      <c r="C229" s="22" t="s">
        <v>890</v>
      </c>
      <c r="D229" s="23" t="s">
        <v>138</v>
      </c>
      <c r="E229" s="23" t="s">
        <v>490</v>
      </c>
      <c r="F229" s="23" t="s">
        <v>138</v>
      </c>
      <c r="G229" s="23" t="s">
        <v>891</v>
      </c>
      <c r="H229" s="23">
        <f t="shared" si="40"/>
        <v>125</v>
      </c>
      <c r="I229" s="23">
        <f t="shared" si="41"/>
        <v>125</v>
      </c>
      <c r="J229" s="23">
        <v>125</v>
      </c>
      <c r="K229" s="23">
        <v>0</v>
      </c>
      <c r="L229" s="23">
        <v>0</v>
      </c>
      <c r="M229" s="23">
        <v>0</v>
      </c>
      <c r="N229" s="23">
        <v>0</v>
      </c>
      <c r="O229" s="23">
        <v>72</v>
      </c>
      <c r="P229" s="23">
        <v>232</v>
      </c>
      <c r="Q229" s="27">
        <v>17</v>
      </c>
      <c r="R229" s="27">
        <v>53</v>
      </c>
      <c r="S229" s="22" t="s">
        <v>892</v>
      </c>
      <c r="T229" s="68" t="s">
        <v>868</v>
      </c>
      <c r="U229" s="45" t="s">
        <v>44</v>
      </c>
      <c r="V229" s="21" t="s">
        <v>45</v>
      </c>
      <c r="W229" s="21"/>
      <c r="X229" s="21" t="s">
        <v>45</v>
      </c>
    </row>
    <row r="230" s="4" customFormat="1" ht="158" customHeight="1" spans="1:24">
      <c r="A230" s="21">
        <v>8</v>
      </c>
      <c r="B230" s="22" t="s">
        <v>893</v>
      </c>
      <c r="C230" s="22" t="s">
        <v>894</v>
      </c>
      <c r="D230" s="23" t="s">
        <v>73</v>
      </c>
      <c r="E230" s="23" t="s">
        <v>490</v>
      </c>
      <c r="F230" s="23" t="s">
        <v>73</v>
      </c>
      <c r="G230" s="23" t="s">
        <v>360</v>
      </c>
      <c r="H230" s="23">
        <f t="shared" si="40"/>
        <v>70</v>
      </c>
      <c r="I230" s="23">
        <f t="shared" si="41"/>
        <v>70</v>
      </c>
      <c r="J230" s="23">
        <v>70</v>
      </c>
      <c r="K230" s="23">
        <v>0</v>
      </c>
      <c r="L230" s="23">
        <v>0</v>
      </c>
      <c r="M230" s="23">
        <v>0</v>
      </c>
      <c r="N230" s="23">
        <v>0</v>
      </c>
      <c r="O230" s="23">
        <v>86</v>
      </c>
      <c r="P230" s="23">
        <v>230</v>
      </c>
      <c r="Q230" s="23">
        <v>83</v>
      </c>
      <c r="R230" s="23">
        <v>224</v>
      </c>
      <c r="S230" s="22" t="s">
        <v>895</v>
      </c>
      <c r="T230" s="68" t="s">
        <v>868</v>
      </c>
      <c r="U230" s="45" t="s">
        <v>44</v>
      </c>
      <c r="V230" s="21" t="s">
        <v>45</v>
      </c>
      <c r="W230" s="21"/>
      <c r="X230" s="21" t="s">
        <v>45</v>
      </c>
    </row>
    <row r="231" s="4" customFormat="1" ht="158" customHeight="1" spans="1:24">
      <c r="A231" s="21">
        <v>9</v>
      </c>
      <c r="B231" s="22" t="s">
        <v>896</v>
      </c>
      <c r="C231" s="26" t="s">
        <v>897</v>
      </c>
      <c r="D231" s="23" t="s">
        <v>241</v>
      </c>
      <c r="E231" s="23" t="s">
        <v>490</v>
      </c>
      <c r="F231" s="23" t="s">
        <v>241</v>
      </c>
      <c r="G231" s="23" t="s">
        <v>316</v>
      </c>
      <c r="H231" s="23">
        <f t="shared" si="40"/>
        <v>50</v>
      </c>
      <c r="I231" s="23">
        <f t="shared" si="41"/>
        <v>50</v>
      </c>
      <c r="J231" s="23">
        <v>50</v>
      </c>
      <c r="K231" s="23">
        <v>0</v>
      </c>
      <c r="L231" s="23">
        <v>0</v>
      </c>
      <c r="M231" s="23">
        <v>0</v>
      </c>
      <c r="N231" s="23">
        <v>0</v>
      </c>
      <c r="O231" s="23">
        <v>303</v>
      </c>
      <c r="P231" s="23">
        <v>770</v>
      </c>
      <c r="Q231" s="23">
        <v>303</v>
      </c>
      <c r="R231" s="23">
        <v>770</v>
      </c>
      <c r="S231" s="26" t="s">
        <v>898</v>
      </c>
      <c r="T231" s="26" t="s">
        <v>899</v>
      </c>
      <c r="U231" s="45" t="s">
        <v>77</v>
      </c>
      <c r="V231" s="21" t="s">
        <v>45</v>
      </c>
      <c r="W231" s="21"/>
      <c r="X231" s="21" t="s">
        <v>45</v>
      </c>
    </row>
    <row r="232" s="4" customFormat="1" ht="306" customHeight="1" spans="1:24">
      <c r="A232" s="21">
        <v>10</v>
      </c>
      <c r="B232" s="26" t="s">
        <v>900</v>
      </c>
      <c r="C232" s="95" t="s">
        <v>901</v>
      </c>
      <c r="D232" s="21" t="s">
        <v>327</v>
      </c>
      <c r="E232" s="21" t="s">
        <v>490</v>
      </c>
      <c r="F232" s="21" t="s">
        <v>55</v>
      </c>
      <c r="G232" s="21" t="s">
        <v>902</v>
      </c>
      <c r="H232" s="23">
        <f t="shared" si="40"/>
        <v>450</v>
      </c>
      <c r="I232" s="23">
        <f t="shared" si="41"/>
        <v>450</v>
      </c>
      <c r="J232" s="23"/>
      <c r="K232" s="23">
        <v>0</v>
      </c>
      <c r="L232" s="23">
        <v>0</v>
      </c>
      <c r="M232" s="23">
        <v>450</v>
      </c>
      <c r="N232" s="23">
        <v>0</v>
      </c>
      <c r="O232" s="23">
        <v>862</v>
      </c>
      <c r="P232" s="23">
        <v>3473</v>
      </c>
      <c r="Q232" s="21">
        <v>127</v>
      </c>
      <c r="R232" s="21">
        <v>286</v>
      </c>
      <c r="S232" s="22" t="s">
        <v>903</v>
      </c>
      <c r="T232" s="44" t="s">
        <v>904</v>
      </c>
      <c r="U232" s="45" t="s">
        <v>44</v>
      </c>
      <c r="V232" s="21" t="s">
        <v>45</v>
      </c>
      <c r="W232" s="21"/>
      <c r="X232" s="21" t="s">
        <v>45</v>
      </c>
    </row>
    <row r="233" s="3" customFormat="1" ht="42" customHeight="1" spans="1:24">
      <c r="A233" s="19" t="s">
        <v>905</v>
      </c>
      <c r="B233" s="15">
        <v>1</v>
      </c>
      <c r="C233" s="19"/>
      <c r="D233" s="15"/>
      <c r="E233" s="15"/>
      <c r="F233" s="15"/>
      <c r="G233" s="15"/>
      <c r="H233" s="18">
        <f t="shared" si="40"/>
        <v>350</v>
      </c>
      <c r="I233" s="18">
        <f t="shared" si="41"/>
        <v>350</v>
      </c>
      <c r="J233" s="18">
        <f>SUM(J234)</f>
        <v>156</v>
      </c>
      <c r="K233" s="18">
        <f>SUM(K234)</f>
        <v>39</v>
      </c>
      <c r="L233" s="18">
        <f>SUM(L234)</f>
        <v>42</v>
      </c>
      <c r="M233" s="18">
        <f>SUM(M234)</f>
        <v>113</v>
      </c>
      <c r="N233" s="18">
        <f>SUM(N234:N234)</f>
        <v>0</v>
      </c>
      <c r="O233" s="18">
        <f>SUM(O234:O234)</f>
        <v>0</v>
      </c>
      <c r="P233" s="18">
        <f>SUM(P234:P234)</f>
        <v>0</v>
      </c>
      <c r="Q233" s="15">
        <f>SUM(Q234:Q234)</f>
        <v>0</v>
      </c>
      <c r="R233" s="15">
        <f>SUM(R234:R234)</f>
        <v>0</v>
      </c>
      <c r="S233" s="15"/>
      <c r="T233" s="15"/>
      <c r="U233" s="42"/>
      <c r="V233" s="41"/>
      <c r="W233" s="41"/>
      <c r="X233" s="41"/>
    </row>
    <row r="234" s="8" customFormat="1" ht="103" customHeight="1" spans="1:24">
      <c r="A234" s="21">
        <v>1</v>
      </c>
      <c r="B234" s="26" t="s">
        <v>906</v>
      </c>
      <c r="C234" s="26" t="s">
        <v>907</v>
      </c>
      <c r="D234" s="21" t="s">
        <v>269</v>
      </c>
      <c r="E234" s="21" t="s">
        <v>269</v>
      </c>
      <c r="F234" s="21" t="s">
        <v>40</v>
      </c>
      <c r="G234" s="21" t="s">
        <v>41</v>
      </c>
      <c r="H234" s="23">
        <f t="shared" si="40"/>
        <v>350</v>
      </c>
      <c r="I234" s="23">
        <f t="shared" si="41"/>
        <v>350</v>
      </c>
      <c r="J234" s="23">
        <v>156</v>
      </c>
      <c r="K234" s="23">
        <v>39</v>
      </c>
      <c r="L234" s="23">
        <v>42</v>
      </c>
      <c r="M234" s="23">
        <v>113</v>
      </c>
      <c r="N234" s="23">
        <v>0</v>
      </c>
      <c r="O234" s="23"/>
      <c r="P234" s="23"/>
      <c r="Q234" s="21"/>
      <c r="R234" s="21"/>
      <c r="S234" s="26" t="s">
        <v>908</v>
      </c>
      <c r="T234" s="26" t="s">
        <v>908</v>
      </c>
      <c r="U234" s="92" t="s">
        <v>44</v>
      </c>
      <c r="V234" s="21" t="s">
        <v>45</v>
      </c>
      <c r="W234" s="21"/>
      <c r="X234" s="21" t="s">
        <v>45</v>
      </c>
    </row>
  </sheetData>
  <autoFilter ref="A4:X234">
    <extLst/>
  </autoFilter>
  <mergeCells count="25">
    <mergeCell ref="A1:U1"/>
    <mergeCell ref="F2:G2"/>
    <mergeCell ref="I2:M2"/>
    <mergeCell ref="O2:R2"/>
    <mergeCell ref="Q3:R3"/>
    <mergeCell ref="A2:A4"/>
    <mergeCell ref="B2:B4"/>
    <mergeCell ref="C2:C4"/>
    <mergeCell ref="D2:D4"/>
    <mergeCell ref="E2:E4"/>
    <mergeCell ref="F3:F4"/>
    <mergeCell ref="G3:G4"/>
    <mergeCell ref="H2:H4"/>
    <mergeCell ref="I3:I4"/>
    <mergeCell ref="J3:J4"/>
    <mergeCell ref="K3:K4"/>
    <mergeCell ref="L3:L4"/>
    <mergeCell ref="M3:M4"/>
    <mergeCell ref="N2:N4"/>
    <mergeCell ref="O3:O4"/>
    <mergeCell ref="P3:P4"/>
    <mergeCell ref="S2:S4"/>
    <mergeCell ref="T2:T4"/>
    <mergeCell ref="U2:U4"/>
    <mergeCell ref="V2:X3"/>
  </mergeCells>
  <conditionalFormatting sqref="B9">
    <cfRule type="duplicateValues" dxfId="0" priority="99"/>
    <cfRule type="duplicateValues" dxfId="0" priority="100"/>
  </conditionalFormatting>
  <conditionalFormatting sqref="B22">
    <cfRule type="duplicateValues" dxfId="0" priority="83"/>
    <cfRule type="duplicateValues" dxfId="0" priority="84"/>
  </conditionalFormatting>
  <conditionalFormatting sqref="B24">
    <cfRule type="duplicateValues" dxfId="0" priority="19"/>
    <cfRule type="duplicateValues" dxfId="0" priority="20"/>
  </conditionalFormatting>
  <conditionalFormatting sqref="C34">
    <cfRule type="duplicateValues" dxfId="0" priority="43"/>
    <cfRule type="duplicateValues" dxfId="0" priority="44"/>
  </conditionalFormatting>
  <conditionalFormatting sqref="B36">
    <cfRule type="duplicateValues" dxfId="0" priority="11"/>
    <cfRule type="duplicateValues" dxfId="0" priority="12"/>
  </conditionalFormatting>
  <conditionalFormatting sqref="B38">
    <cfRule type="duplicateValues" dxfId="0" priority="105"/>
    <cfRule type="duplicateValues" dxfId="0" priority="106"/>
  </conditionalFormatting>
  <conditionalFormatting sqref="C38">
    <cfRule type="duplicateValues" dxfId="0" priority="41"/>
    <cfRule type="duplicateValues" dxfId="0" priority="42"/>
  </conditionalFormatting>
  <conditionalFormatting sqref="B42">
    <cfRule type="duplicateValues" dxfId="0" priority="117"/>
    <cfRule type="duplicateValues" dxfId="0" priority="118"/>
  </conditionalFormatting>
  <conditionalFormatting sqref="C50">
    <cfRule type="duplicateValues" dxfId="0" priority="49"/>
    <cfRule type="duplicateValues" dxfId="0" priority="50"/>
  </conditionalFormatting>
  <conditionalFormatting sqref="C56">
    <cfRule type="duplicateValues" dxfId="0" priority="45"/>
    <cfRule type="duplicateValues" dxfId="0" priority="46"/>
  </conditionalFormatting>
  <conditionalFormatting sqref="C57">
    <cfRule type="duplicateValues" dxfId="0" priority="47"/>
    <cfRule type="duplicateValues" dxfId="0" priority="48"/>
  </conditionalFormatting>
  <conditionalFormatting sqref="B61">
    <cfRule type="duplicateValues" dxfId="0" priority="63"/>
    <cfRule type="duplicateValues" dxfId="0" priority="64"/>
  </conditionalFormatting>
  <conditionalFormatting sqref="B66">
    <cfRule type="duplicateValues" dxfId="0" priority="113"/>
    <cfRule type="duplicateValues" dxfId="0" priority="114"/>
  </conditionalFormatting>
  <conditionalFormatting sqref="B67">
    <cfRule type="duplicateValues" dxfId="0" priority="119"/>
    <cfRule type="duplicateValues" dxfId="0" priority="120"/>
  </conditionalFormatting>
  <conditionalFormatting sqref="B69">
    <cfRule type="duplicateValues" dxfId="0" priority="71"/>
    <cfRule type="duplicateValues" dxfId="0" priority="72"/>
  </conditionalFormatting>
  <conditionalFormatting sqref="B70">
    <cfRule type="duplicateValues" dxfId="0" priority="9"/>
    <cfRule type="duplicateValues" dxfId="0" priority="10"/>
  </conditionalFormatting>
  <conditionalFormatting sqref="B71">
    <cfRule type="duplicateValues" dxfId="0" priority="31"/>
    <cfRule type="duplicateValues" dxfId="0" priority="32"/>
  </conditionalFormatting>
  <conditionalFormatting sqref="B72">
    <cfRule type="duplicateValues" dxfId="0" priority="29"/>
    <cfRule type="duplicateValues" dxfId="0" priority="30"/>
  </conditionalFormatting>
  <conditionalFormatting sqref="B73">
    <cfRule type="duplicateValues" dxfId="0" priority="57"/>
    <cfRule type="duplicateValues" dxfId="0" priority="58"/>
  </conditionalFormatting>
  <conditionalFormatting sqref="B75">
    <cfRule type="duplicateValues" dxfId="0" priority="127"/>
    <cfRule type="duplicateValues" dxfId="0" priority="128"/>
  </conditionalFormatting>
  <conditionalFormatting sqref="B78">
    <cfRule type="duplicateValues" dxfId="0" priority="67"/>
    <cfRule type="duplicateValues" dxfId="0" priority="68"/>
  </conditionalFormatting>
  <conditionalFormatting sqref="B79">
    <cfRule type="duplicateValues" dxfId="0" priority="65"/>
    <cfRule type="duplicateValues" dxfId="0" priority="66"/>
  </conditionalFormatting>
  <conditionalFormatting sqref="B101">
    <cfRule type="duplicateValues" dxfId="0" priority="55"/>
    <cfRule type="duplicateValues" dxfId="0" priority="56"/>
  </conditionalFormatting>
  <conditionalFormatting sqref="C154">
    <cfRule type="duplicateValues" dxfId="0" priority="3"/>
    <cfRule type="duplicateValues" dxfId="0" priority="4"/>
  </conditionalFormatting>
  <conditionalFormatting sqref="C157">
    <cfRule type="duplicateValues" dxfId="0" priority="1"/>
    <cfRule type="duplicateValues" dxfId="0" priority="2"/>
  </conditionalFormatting>
  <conditionalFormatting sqref="B213">
    <cfRule type="duplicateValues" dxfId="0" priority="53"/>
    <cfRule type="duplicateValues" dxfId="0" priority="54"/>
  </conditionalFormatting>
  <conditionalFormatting sqref="B215:C215">
    <cfRule type="duplicateValues" dxfId="0" priority="51"/>
    <cfRule type="duplicateValues" dxfId="0" priority="52"/>
  </conditionalFormatting>
  <conditionalFormatting sqref="B221">
    <cfRule type="duplicateValues" dxfId="0" priority="87"/>
    <cfRule type="duplicateValues" dxfId="0" priority="88"/>
  </conditionalFormatting>
  <conditionalFormatting sqref="B234">
    <cfRule type="duplicateValues" dxfId="0" priority="143"/>
    <cfRule type="duplicateValues" dxfId="0" priority="144"/>
  </conditionalFormatting>
  <conditionalFormatting sqref="B10:B13">
    <cfRule type="duplicateValues" dxfId="0" priority="93"/>
    <cfRule type="duplicateValues" dxfId="0" priority="94"/>
  </conditionalFormatting>
  <conditionalFormatting sqref="B19:B20">
    <cfRule type="duplicateValues" dxfId="0" priority="91"/>
    <cfRule type="duplicateValues" dxfId="0" priority="92"/>
  </conditionalFormatting>
  <conditionalFormatting sqref="B25:B31">
    <cfRule type="duplicateValues" dxfId="0" priority="15"/>
    <cfRule type="duplicateValues" dxfId="0" priority="16"/>
  </conditionalFormatting>
  <conditionalFormatting sqref="B34:B35">
    <cfRule type="duplicateValues" dxfId="0" priority="103"/>
    <cfRule type="duplicateValues" dxfId="0" priority="104"/>
  </conditionalFormatting>
  <conditionalFormatting sqref="B43:B48">
    <cfRule type="duplicateValues" dxfId="0" priority="115"/>
    <cfRule type="duplicateValues" dxfId="0" priority="116"/>
  </conditionalFormatting>
  <conditionalFormatting sqref="B49:B60">
    <cfRule type="duplicateValues" dxfId="0" priority="111"/>
    <cfRule type="duplicateValues" dxfId="0" priority="112"/>
  </conditionalFormatting>
  <conditionalFormatting sqref="B64:B65">
    <cfRule type="duplicateValues" dxfId="0" priority="121"/>
    <cfRule type="duplicateValues" dxfId="0" priority="122"/>
  </conditionalFormatting>
  <conditionalFormatting sqref="B81:B100">
    <cfRule type="duplicateValues" dxfId="0" priority="129"/>
    <cfRule type="duplicateValues" dxfId="0" priority="130"/>
  </conditionalFormatting>
  <conditionalFormatting sqref="B102:B104">
    <cfRule type="duplicateValues" dxfId="0" priority="27"/>
    <cfRule type="duplicateValues" dxfId="0" priority="28"/>
  </conditionalFormatting>
  <conditionalFormatting sqref="B107:B117">
    <cfRule type="duplicateValues" dxfId="0" priority="109"/>
    <cfRule type="duplicateValues" dxfId="0" priority="110"/>
  </conditionalFormatting>
  <conditionalFormatting sqref="B121:B123">
    <cfRule type="duplicateValues" dxfId="0" priority="125"/>
    <cfRule type="duplicateValues" dxfId="0" priority="126"/>
  </conditionalFormatting>
  <conditionalFormatting sqref="B125:B137">
    <cfRule type="duplicateValues" dxfId="0" priority="131"/>
    <cfRule type="duplicateValues" dxfId="0" priority="132"/>
  </conditionalFormatting>
  <conditionalFormatting sqref="B148:B149">
    <cfRule type="duplicateValues" dxfId="0" priority="7"/>
    <cfRule type="duplicateValues" dxfId="0" priority="8"/>
  </conditionalFormatting>
  <conditionalFormatting sqref="B152:B167">
    <cfRule type="duplicateValues" dxfId="0" priority="5"/>
    <cfRule type="duplicateValues" dxfId="0" priority="6"/>
  </conditionalFormatting>
  <conditionalFormatting sqref="B169:B185">
    <cfRule type="duplicateValues" dxfId="0" priority="135"/>
    <cfRule type="duplicateValues" dxfId="0" priority="136"/>
  </conditionalFormatting>
  <conditionalFormatting sqref="B188:B193">
    <cfRule type="duplicateValues" dxfId="0" priority="139"/>
    <cfRule type="duplicateValues" dxfId="0" priority="140"/>
  </conditionalFormatting>
  <conditionalFormatting sqref="B195:B207">
    <cfRule type="duplicateValues" dxfId="0" priority="141"/>
    <cfRule type="duplicateValues" dxfId="0" priority="142"/>
  </conditionalFormatting>
  <conditionalFormatting sqref="B209:B211">
    <cfRule type="duplicateValues" dxfId="0" priority="137"/>
    <cfRule type="duplicateValues" dxfId="0" priority="138"/>
  </conditionalFormatting>
  <conditionalFormatting sqref="B217:B219">
    <cfRule type="duplicateValues" dxfId="0" priority="133"/>
    <cfRule type="duplicateValues" dxfId="0" priority="134"/>
  </conditionalFormatting>
  <conditionalFormatting sqref="B223:B232">
    <cfRule type="duplicateValues" dxfId="0" priority="145"/>
    <cfRule type="duplicateValues" dxfId="0" priority="146"/>
  </conditionalFormatting>
  <conditionalFormatting sqref="B14:B15 B68 B41 B39 B32">
    <cfRule type="duplicateValues" dxfId="0" priority="85"/>
    <cfRule type="duplicateValues" dxfId="0" priority="86"/>
  </conditionalFormatting>
  <conditionalFormatting sqref="B62 B77">
    <cfRule type="duplicateValues" dxfId="0" priority="69"/>
    <cfRule type="duplicateValues" dxfId="0" priority="70"/>
  </conditionalFormatting>
  <conditionalFormatting sqref="B118:B119 B214">
    <cfRule type="duplicateValues" dxfId="0" priority="89"/>
    <cfRule type="duplicateValues" dxfId="0" priority="90"/>
  </conditionalFormatting>
  <conditionalFormatting sqref="B140:B147 B150">
    <cfRule type="duplicateValues" dxfId="0" priority="123"/>
    <cfRule type="duplicateValues" dxfId="0" priority="124"/>
  </conditionalFormatting>
  <dataValidations count="1">
    <dataValidation allowBlank="1" showInputMessage="1" showErrorMessage="1" sqref="B35 G35 J35 K35 L35:M35 N35 B39 G39 J39 K39 L39:M39 N39 O39:R39 G93 B95 G95"/>
  </dataValidations>
  <pageMargins left="0.393055555555556" right="0.393055555555556" top="0.432638888888889" bottom="0.432638888888889" header="0.393055555555556" footer="0.314583333333333"/>
  <pageSetup paperSize="9" scale="30"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dc:creator>
  <cp:lastModifiedBy>Administrator</cp:lastModifiedBy>
  <dcterms:created xsi:type="dcterms:W3CDTF">2022-11-09T00:34:00Z</dcterms:created>
  <dcterms:modified xsi:type="dcterms:W3CDTF">2024-01-15T09:18:08Z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86B65DC6EE934D6282D7A53CEA1AE42E_13</vt:lpwstr>
  </property>
  <property fmtid="{D5CDD505-2E9C-101B-9397-08002B2CF9AE}" pid="3" name="KSOProductBuildVer">
    <vt:lpwstr>2052-12.1.0.16250</vt:lpwstr>
  </property>
  <property fmtid="{D5CDD505-2E9C-101B-9397-08002B2CF9AE}" pid="4" name="KSOReadingLayout">
    <vt:bool>true</vt:bool>
  </property>
</Properties>
</file>