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2023年安康市感恩职业技能培训学校报账明细" sheetId="12" r:id="rId1"/>
  </sheets>
  <definedNames>
    <definedName name="_xlnm._FilterDatabase" localSheetId="0" hidden="1">'2023年安康市感恩职业技能培训学校报账明细'!$A$2:$M$16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<sst xmlns="http://schemas.openxmlformats.org/spreadsheetml/2006/main" count="106" uniqueCount="77">
  <si>
    <t>2023年安康市感恩职业技能培训学校培训报账明细表</t>
  </si>
  <si>
    <t>序号</t>
  </si>
  <si>
    <t>培训机构名称</t>
  </si>
  <si>
    <t>培训地点</t>
  </si>
  <si>
    <t>培训期数</t>
  </si>
  <si>
    <t>培训时间</t>
  </si>
  <si>
    <t>培训内容</t>
  </si>
  <si>
    <t>培训合格人数</t>
  </si>
  <si>
    <t>补贴标准（元）</t>
  </si>
  <si>
    <t>就业人数</t>
  </si>
  <si>
    <t>就业比例</t>
  </si>
  <si>
    <t>培训补贴金额（元）</t>
  </si>
  <si>
    <t>补贴合计（元）</t>
  </si>
  <si>
    <t>培训情况备注</t>
  </si>
  <si>
    <t>安康市感恩职业技能培训学校</t>
  </si>
  <si>
    <t>岚皋硒谷康养中心会议室</t>
  </si>
  <si>
    <t>2023年第01期</t>
  </si>
  <si>
    <t>2023.3.18-3.27</t>
  </si>
  <si>
    <t>养老护理员</t>
  </si>
  <si>
    <t>1200元   (120元/天)</t>
  </si>
  <si>
    <t>打卡10天13人，9天11人,8天2人</t>
  </si>
  <si>
    <t>城关镇联春村活动室</t>
  </si>
  <si>
    <t>2023年第02期</t>
  </si>
  <si>
    <t>2023.6.12-6.16</t>
  </si>
  <si>
    <t>公益性岗位1期</t>
  </si>
  <si>
    <t>100元/天</t>
  </si>
  <si>
    <t>打卡5天16人，4天10人，3天8人，2天3人，1天1人</t>
  </si>
  <si>
    <t>岚皋硒谷康养基地会议室</t>
  </si>
  <si>
    <t>2023年第03期</t>
  </si>
  <si>
    <t>2023.6.27-7.1</t>
  </si>
  <si>
    <t>公益性岗位2期</t>
  </si>
  <si>
    <t>打卡5天44人，4天21人，3天10人，2天2人</t>
  </si>
  <si>
    <t xml:space="preserve">岚皋县城关镇爱国村活动室  </t>
  </si>
  <si>
    <t>2023年第04期</t>
  </si>
  <si>
    <t>2023.7.3-7.7</t>
  </si>
  <si>
    <t>公益性岗位3期</t>
  </si>
  <si>
    <t>打卡5天22人，4天19人，3天7人，2天2人，1天1人</t>
  </si>
  <si>
    <t>官元镇吉安社区活动室</t>
  </si>
  <si>
    <t>2023年第05期</t>
  </si>
  <si>
    <t>2023.7.10-7.14</t>
  </si>
  <si>
    <t>公益性岗位4期</t>
  </si>
  <si>
    <t>打卡5天23人，4天18人，3天3人，1天1人</t>
  </si>
  <si>
    <t>官元镇龙板营活动室</t>
  </si>
  <si>
    <t>2023年第06期</t>
  </si>
  <si>
    <t>公益性岗位5期</t>
  </si>
  <si>
    <t>打卡5天11人，4天16人，3天4人，2天1人</t>
  </si>
  <si>
    <t xml:space="preserve">官元镇二郎村活动室 </t>
  </si>
  <si>
    <t>2023年第07期</t>
  </si>
  <si>
    <t>公益性岗位6期</t>
  </si>
  <si>
    <t>打卡5天3人，4天28人，3天11人，2天4人</t>
  </si>
  <si>
    <t>滔河镇车坪村活动室</t>
  </si>
  <si>
    <t>2023年第08期</t>
  </si>
  <si>
    <t>2023.7.17-7.21</t>
  </si>
  <si>
    <t>公益性岗位7期</t>
  </si>
  <si>
    <t>打卡5天2人，4天14人，3天15人，2天3人</t>
  </si>
  <si>
    <t>滔河镇镇政府二楼会议室</t>
  </si>
  <si>
    <t>2023年第09期</t>
  </si>
  <si>
    <t>公益性岗位8期</t>
  </si>
  <si>
    <t>打卡5天14人，4天16人，3天9人，2天3人</t>
  </si>
  <si>
    <t>滔河镇泥坪村活动室</t>
  </si>
  <si>
    <t>2023年第10期</t>
  </si>
  <si>
    <t>公益性岗位9期</t>
  </si>
  <si>
    <t>打卡5天14人，4天8人，3天5人，2天1人</t>
  </si>
  <si>
    <t>滔河镇漆扒村活动室</t>
  </si>
  <si>
    <t>2023年第11期</t>
  </si>
  <si>
    <t>公益性岗位10期</t>
  </si>
  <si>
    <t>打卡5天15人，4天15人，3天13人，2天2人，1天3人</t>
  </si>
  <si>
    <t>滔河镇长滩村活动室</t>
  </si>
  <si>
    <t>2023年第12期</t>
  </si>
  <si>
    <t>公益性岗位11期</t>
  </si>
  <si>
    <t>打卡5天21人，4天12人，3天1人，2天2人</t>
  </si>
  <si>
    <t>创业班第1期</t>
  </si>
  <si>
    <t>2023.10.30-11.8</t>
  </si>
  <si>
    <t>SYB创业培训</t>
  </si>
  <si>
    <t>1000元   （100元/天）</t>
  </si>
  <si>
    <t>打卡9天15人，8天12人，7天1人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</si>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</sst>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sz val="12"/>
      <color indexed="8"/>
      <name val="宋体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protection locked="0"/>
    </xf>
    <xf numFmtId="0" fontId="0" fillId="0" borderId="0">
      <alignment vertical="center"/>
    </xf>
    <xf numFmtId="0" fontId="27" fillId="0" borderId="0"/>
    <xf numFmtId="0" fontId="26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9" fillId="0" borderId="0"/>
  </cellStyleXfs>
  <cellXfs count="1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0" xfId="0" applyFont="1" applyFill="1">
      <alignment vertical="center"/>
    </xf>
  </cellXfs>
  <cellStyles count="6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2" xfId="49"/>
    <cellStyle name="常规 18 2 2" xfId="50"/>
    <cellStyle name="常规 2 2 2" xfId="51"/>
    <cellStyle name="常规 55" xfId="52"/>
    <cellStyle name="常规 2 2" xfId="53"/>
    <cellStyle name="常规 56" xfId="54"/>
    <cellStyle name="常规 2 3" xfId="55"/>
    <cellStyle name="常规 14" xfId="56"/>
    <cellStyle name="常规 15" xfId="57"/>
    <cellStyle name="常规 18" xfId="58"/>
    <cellStyle name="常规 2" xfId="59"/>
    <cellStyle name="常规 22" xfId="60"/>
    <cellStyle name="常规 3" xfId="61"/>
    <cellStyle name="常规 4" xfId="62"/>
    <cellStyle name="常规 57" xfId="63"/>
    <cellStyle name="常规 56 3" xfId="64"/>
    <cellStyle name="常规 10 3 2 2" xfId="65"/>
    <cellStyle name="常规 10 3" xfId="66"/>
    <cellStyle name="常规_Sheet1" xfId="67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6"/>
  <sheetViews>
    <sheetView tabSelected="1" workbookViewId="0">
      <pane ySplit="2" topLeftCell="A3" activePane="bottomLeft" state="frozen"/>
      <selection/>
      <selection pane="bottomLeft" activeCell="M9" sqref="M9"/>
    </sheetView>
  </sheetViews>
  <sheetFormatPr defaultColWidth="9" defaultRowHeight="13.5"/>
  <cols>
    <col min="1" max="1" width="4.625" style="4" customWidth="1"/>
    <col min="2" max="2" width="8.75" style="2" customWidth="1"/>
    <col min="3" max="3" width="12" style="2" customWidth="1"/>
    <col min="4" max="4" width="10.375" style="2" customWidth="1"/>
    <col min="5" max="5" width="15.775" style="4" customWidth="1"/>
    <col min="6" max="6" width="14.1916666666667" style="2" customWidth="1"/>
    <col min="7" max="7" width="8.625" style="2" customWidth="1"/>
    <col min="8" max="8" width="10.625" style="2" customWidth="1"/>
    <col min="9" max="11" width="8.625" style="2" customWidth="1"/>
    <col min="12" max="12" width="8.625" style="2" hidden="1" customWidth="1"/>
    <col min="13" max="13" width="20.625" style="2" customWidth="1"/>
    <col min="14" max="14" width="13.75" style="2" customWidth="1"/>
    <col min="15" max="16384" width="9" style="2"/>
  </cols>
  <sheetData>
    <row r="1" s="1" customFormat="1" ht="50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40.5" spans="1:1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13" t="s">
        <v>13</v>
      </c>
      <c r="N2" s="14"/>
    </row>
    <row r="3" s="2" customFormat="1" ht="50" customHeight="1" spans="1:13">
      <c r="A3" s="8">
        <v>1</v>
      </c>
      <c r="B3" s="8" t="s">
        <v>14</v>
      </c>
      <c r="C3" s="8" t="s">
        <v>15</v>
      </c>
      <c r="D3" s="8" t="s">
        <v>16</v>
      </c>
      <c r="E3" s="8" t="s">
        <v>17</v>
      </c>
      <c r="F3" s="8" t="s">
        <v>18</v>
      </c>
      <c r="G3" s="8">
        <v>26</v>
      </c>
      <c r="H3" s="8" t="s">
        <v>19</v>
      </c>
      <c r="I3" s="8"/>
      <c r="J3" s="15"/>
      <c r="K3" s="8">
        <f>13*10*120+11*9*120+2*8*120</f>
        <v>29400</v>
      </c>
      <c r="L3" s="8"/>
      <c r="M3" s="8" t="s">
        <v>20</v>
      </c>
    </row>
    <row r="4" s="2" customFormat="1" ht="50" customHeight="1" spans="1:13">
      <c r="A4" s="8">
        <v>2</v>
      </c>
      <c r="B4" s="8" t="s">
        <v>14</v>
      </c>
      <c r="C4" s="8" t="s">
        <v>21</v>
      </c>
      <c r="D4" s="8" t="s">
        <v>22</v>
      </c>
      <c r="E4" s="8" t="s">
        <v>23</v>
      </c>
      <c r="F4" s="8" t="s">
        <v>24</v>
      </c>
      <c r="G4" s="8">
        <v>38</v>
      </c>
      <c r="H4" s="8" t="s">
        <v>25</v>
      </c>
      <c r="I4" s="8"/>
      <c r="J4" s="16"/>
      <c r="K4" s="8">
        <f>500*16+400*10+300*8+200*3+100*1</f>
        <v>15100</v>
      </c>
      <c r="L4" s="8"/>
      <c r="M4" s="8" t="s">
        <v>26</v>
      </c>
    </row>
    <row r="5" s="2" customFormat="1" ht="50" customHeight="1" spans="1:13">
      <c r="A5" s="8">
        <v>3</v>
      </c>
      <c r="B5" s="8" t="s">
        <v>14</v>
      </c>
      <c r="C5" s="8" t="s">
        <v>27</v>
      </c>
      <c r="D5" s="8" t="s">
        <v>28</v>
      </c>
      <c r="E5" s="8" t="s">
        <v>29</v>
      </c>
      <c r="F5" s="8" t="s">
        <v>30</v>
      </c>
      <c r="G5" s="8">
        <v>77</v>
      </c>
      <c r="H5" s="8" t="s">
        <v>25</v>
      </c>
      <c r="I5" s="8"/>
      <c r="J5" s="16"/>
      <c r="K5" s="8">
        <f>500*44+400*21+300*10+200*2</f>
        <v>33800</v>
      </c>
      <c r="L5" s="8"/>
      <c r="M5" s="8" t="s">
        <v>31</v>
      </c>
    </row>
    <row r="6" s="3" customFormat="1" ht="50" customHeight="1" spans="1:14">
      <c r="A6" s="9">
        <v>4</v>
      </c>
      <c r="B6" s="10" t="s">
        <v>14</v>
      </c>
      <c r="C6" s="10" t="s">
        <v>32</v>
      </c>
      <c r="D6" s="10" t="s">
        <v>33</v>
      </c>
      <c r="E6" s="10" t="s">
        <v>34</v>
      </c>
      <c r="F6" s="10" t="s">
        <v>35</v>
      </c>
      <c r="G6" s="10">
        <v>51</v>
      </c>
      <c r="H6" s="10" t="s">
        <v>25</v>
      </c>
      <c r="I6" s="10"/>
      <c r="J6" s="17"/>
      <c r="K6" s="10">
        <f>500*22+400*19+300*7+200*2+100*1</f>
        <v>21200</v>
      </c>
      <c r="L6" s="10"/>
      <c r="M6" s="10" t="s">
        <v>36</v>
      </c>
      <c r="N6" s="18"/>
    </row>
    <row r="7" s="2" customFormat="1" ht="50" customHeight="1" spans="1:13">
      <c r="A7" s="8">
        <v>5</v>
      </c>
      <c r="B7" s="8" t="s">
        <v>14</v>
      </c>
      <c r="C7" s="8" t="s">
        <v>37</v>
      </c>
      <c r="D7" s="8" t="s">
        <v>38</v>
      </c>
      <c r="E7" s="8" t="s">
        <v>39</v>
      </c>
      <c r="F7" s="8" t="s">
        <v>40</v>
      </c>
      <c r="G7" s="8">
        <v>45</v>
      </c>
      <c r="H7" s="8" t="s">
        <v>25</v>
      </c>
      <c r="I7" s="8"/>
      <c r="J7" s="16"/>
      <c r="K7" s="8">
        <f>500*23+400*18+300*3+100*1</f>
        <v>19700</v>
      </c>
      <c r="L7" s="8"/>
      <c r="M7" s="8" t="s">
        <v>41</v>
      </c>
    </row>
    <row r="8" s="2" customFormat="1" ht="50" customHeight="1" spans="1:13">
      <c r="A8" s="8">
        <v>6</v>
      </c>
      <c r="B8" s="8" t="s">
        <v>14</v>
      </c>
      <c r="C8" s="8" t="s">
        <v>42</v>
      </c>
      <c r="D8" s="8" t="s">
        <v>43</v>
      </c>
      <c r="E8" s="8" t="s">
        <v>39</v>
      </c>
      <c r="F8" s="8" t="s">
        <v>44</v>
      </c>
      <c r="G8" s="8">
        <v>32</v>
      </c>
      <c r="H8" s="8" t="s">
        <v>25</v>
      </c>
      <c r="I8" s="8"/>
      <c r="J8" s="16"/>
      <c r="K8" s="8">
        <f>500*11+400*16+300*4+200*1</f>
        <v>13300</v>
      </c>
      <c r="L8" s="8"/>
      <c r="M8" s="8" t="s">
        <v>45</v>
      </c>
    </row>
    <row r="9" s="3" customFormat="1" ht="50" customHeight="1" spans="1:14">
      <c r="A9" s="9">
        <v>7</v>
      </c>
      <c r="B9" s="10" t="s">
        <v>14</v>
      </c>
      <c r="C9" s="10" t="s">
        <v>46</v>
      </c>
      <c r="D9" s="10" t="s">
        <v>47</v>
      </c>
      <c r="E9" s="10" t="s">
        <v>39</v>
      </c>
      <c r="F9" s="10" t="s">
        <v>48</v>
      </c>
      <c r="G9" s="10">
        <v>46</v>
      </c>
      <c r="H9" s="10" t="s">
        <v>25</v>
      </c>
      <c r="I9" s="10"/>
      <c r="J9" s="17"/>
      <c r="K9" s="10">
        <f>500*3+400*28+300*11+200*4</f>
        <v>16800</v>
      </c>
      <c r="L9" s="10"/>
      <c r="M9" s="10" t="s">
        <v>49</v>
      </c>
      <c r="N9" s="18"/>
    </row>
    <row r="10" s="2" customFormat="1" ht="50" customHeight="1" spans="1:13">
      <c r="A10" s="8">
        <v>8</v>
      </c>
      <c r="B10" s="8" t="s">
        <v>14</v>
      </c>
      <c r="C10" s="8" t="s">
        <v>50</v>
      </c>
      <c r="D10" s="8" t="s">
        <v>51</v>
      </c>
      <c r="E10" s="8" t="s">
        <v>52</v>
      </c>
      <c r="F10" s="8" t="s">
        <v>53</v>
      </c>
      <c r="G10" s="8">
        <v>34</v>
      </c>
      <c r="H10" s="8" t="s">
        <v>25</v>
      </c>
      <c r="I10" s="8"/>
      <c r="J10" s="16"/>
      <c r="K10" s="8">
        <f>500*2+400*14+300*15+200*3</f>
        <v>11700</v>
      </c>
      <c r="L10" s="8"/>
      <c r="M10" s="8" t="s">
        <v>54</v>
      </c>
    </row>
    <row r="11" s="2" customFormat="1" ht="50" customHeight="1" spans="1:13">
      <c r="A11" s="8">
        <v>9</v>
      </c>
      <c r="B11" s="8" t="s">
        <v>14</v>
      </c>
      <c r="C11" s="8" t="s">
        <v>55</v>
      </c>
      <c r="D11" s="8" t="s">
        <v>56</v>
      </c>
      <c r="E11" s="8" t="s">
        <v>52</v>
      </c>
      <c r="F11" s="8" t="s">
        <v>57</v>
      </c>
      <c r="G11" s="8">
        <v>42</v>
      </c>
      <c r="H11" s="8" t="s">
        <v>25</v>
      </c>
      <c r="I11" s="8"/>
      <c r="J11" s="16"/>
      <c r="K11" s="8">
        <v>16700</v>
      </c>
      <c r="L11" s="8"/>
      <c r="M11" s="8" t="s">
        <v>58</v>
      </c>
    </row>
    <row r="12" s="2" customFormat="1" ht="50" customHeight="1" spans="1:13">
      <c r="A12" s="8">
        <v>10</v>
      </c>
      <c r="B12" s="8" t="s">
        <v>14</v>
      </c>
      <c r="C12" s="8" t="s">
        <v>59</v>
      </c>
      <c r="D12" s="8" t="s">
        <v>60</v>
      </c>
      <c r="E12" s="8" t="s">
        <v>52</v>
      </c>
      <c r="F12" s="8" t="s">
        <v>61</v>
      </c>
      <c r="G12" s="8">
        <v>28</v>
      </c>
      <c r="H12" s="8" t="s">
        <v>25</v>
      </c>
      <c r="I12" s="8"/>
      <c r="J12" s="16"/>
      <c r="K12" s="8">
        <f>500*14+400*8+300*5+200*1</f>
        <v>11900</v>
      </c>
      <c r="L12" s="8"/>
      <c r="M12" s="8" t="s">
        <v>62</v>
      </c>
    </row>
    <row r="13" s="2" customFormat="1" ht="50" customHeight="1" spans="1:13">
      <c r="A13" s="8">
        <v>11</v>
      </c>
      <c r="B13" s="8" t="s">
        <v>14</v>
      </c>
      <c r="C13" s="8" t="s">
        <v>63</v>
      </c>
      <c r="D13" s="8" t="s">
        <v>64</v>
      </c>
      <c r="E13" s="8" t="s">
        <v>52</v>
      </c>
      <c r="F13" s="8" t="s">
        <v>65</v>
      </c>
      <c r="G13" s="8">
        <v>48</v>
      </c>
      <c r="H13" s="8" t="s">
        <v>25</v>
      </c>
      <c r="I13" s="8"/>
      <c r="J13" s="16"/>
      <c r="K13" s="8">
        <f>500*15+400*15+300*13+200*2+100*3</f>
        <v>18100</v>
      </c>
      <c r="L13" s="8"/>
      <c r="M13" s="8" t="s">
        <v>66</v>
      </c>
    </row>
    <row r="14" s="2" customFormat="1" ht="50" customHeight="1" spans="1:13">
      <c r="A14" s="8">
        <v>12</v>
      </c>
      <c r="B14" s="8" t="s">
        <v>14</v>
      </c>
      <c r="C14" s="8" t="s">
        <v>67</v>
      </c>
      <c r="D14" s="8" t="s">
        <v>68</v>
      </c>
      <c r="E14" s="8" t="s">
        <v>52</v>
      </c>
      <c r="F14" s="8" t="s">
        <v>69</v>
      </c>
      <c r="G14" s="8">
        <v>36</v>
      </c>
      <c r="H14" s="8" t="s">
        <v>25</v>
      </c>
      <c r="I14" s="8"/>
      <c r="J14" s="16"/>
      <c r="K14" s="8">
        <f>500*21+400*12+300*1+200*2</f>
        <v>16000</v>
      </c>
      <c r="L14" s="8"/>
      <c r="M14" s="8" t="s">
        <v>70</v>
      </c>
    </row>
    <row r="15" s="2" customFormat="1" ht="50" customHeight="1" spans="1:13">
      <c r="A15" s="8">
        <v>13</v>
      </c>
      <c r="B15" s="11" t="s">
        <v>14</v>
      </c>
      <c r="C15" s="11" t="s">
        <v>27</v>
      </c>
      <c r="D15" s="11" t="s">
        <v>71</v>
      </c>
      <c r="E15" s="11" t="s">
        <v>72</v>
      </c>
      <c r="F15" s="11" t="s">
        <v>73</v>
      </c>
      <c r="G15" s="8">
        <v>28</v>
      </c>
      <c r="H15" s="8" t="s">
        <v>74</v>
      </c>
      <c r="I15" s="8"/>
      <c r="J15" s="16"/>
      <c r="K15" s="8">
        <f>900*15+800*12+700*1</f>
        <v>23800</v>
      </c>
      <c r="L15" s="8"/>
      <c r="M15" s="8" t="s">
        <v>75</v>
      </c>
    </row>
    <row r="16" ht="40" customHeight="1" spans="1:13">
      <c r="A16" s="12" t="s">
        <v>76</v>
      </c>
      <c r="B16" s="12"/>
      <c r="C16" s="12"/>
      <c r="D16" s="12"/>
      <c r="E16" s="12"/>
      <c r="F16" s="12"/>
      <c r="G16" s="12">
        <f>SUM(G3:G15)</f>
        <v>531</v>
      </c>
      <c r="H16" s="12"/>
      <c r="I16" s="12"/>
      <c r="J16" s="12"/>
      <c r="K16" s="12">
        <f>SUM(K3:K15)</f>
        <v>247500</v>
      </c>
      <c r="L16" s="12" t="e">
        <f>SUM(#REF!)</f>
        <v>#REF!</v>
      </c>
      <c r="M16" s="12"/>
    </row>
  </sheetData>
  <autoFilter ref="A2:M16">
    <extLst/>
  </autoFilter>
  <mergeCells count="2">
    <mergeCell ref="A1:M1"/>
    <mergeCell ref="A16:F16"/>
  </mergeCells>
  <pageMargins left="0.75" right="0.75" top="0.550694444444444" bottom="0.747916666666667" header="0.5" footer="0.354166666666667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2023年安康市感恩职业技能培训学校报账明细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三山</cp:lastModifiedBy>
  <dcterms:created xsi:type="dcterms:W3CDTF">2021-02-25T01:05:00Z</dcterms:created>
  <dcterms:modified xsi:type="dcterms:W3CDTF">2024-01-19T02:35:52Z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0F56E41723464248977D11086805233E_13</vt:lpwstr>
  </property>
</Properties>
</file>