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activeTab="1"/>
  </bookViews>
  <sheets>
    <sheet name="汇总表" sheetId="4" r:id="rId1"/>
    <sheet name="明细表" sheetId="1" r:id="rId2"/>
  </sheets>
  <definedNames>
    <definedName name="_xlnm._FilterDatabase" localSheetId="1" hidden="1">明细表!$A$4:$V$322</definedName>
    <definedName name="_xlnm.Print_Titles" localSheetId="1">明细表!$2:$4</definedName>
    <definedName name="_xlnm.Print_Area" localSheetId="1">明细表!$A$1:$V$322</definedName>
    <definedName name="_xlnm.Print_Titles" localSheetId="0">汇总表!$1:$4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<sst xmlns="http://schemas.openxmlformats.org/spreadsheetml/2006/main" count="3246" uniqueCount="1207">
  <si>
    <t>岚皋县2023年巩固拓展脱贫攻坚成果和乡村振兴项目库汇总表</t>
  </si>
  <si>
    <t>项目类型</t>
  </si>
  <si>
    <t>项目个数</t>
  </si>
  <si>
    <t>项目预算总投资（万元）</t>
  </si>
  <si>
    <t>受益人口信息</t>
  </si>
  <si>
    <t>合计</t>
  </si>
  <si>
    <t>财政衔接资金</t>
  </si>
  <si>
    <t>其他财政资金</t>
  </si>
  <si>
    <t>自筹</t>
  </si>
  <si>
    <t>户数</t>
  </si>
  <si>
    <t>人数</t>
  </si>
  <si>
    <t>其中：脱贫户</t>
  </si>
  <si>
    <t>总 计</t>
  </si>
  <si>
    <t>一、产业发展类</t>
  </si>
  <si>
    <t>（一）种植养殖加工服务</t>
  </si>
  <si>
    <t>（1）魔芋产业</t>
  </si>
  <si>
    <t>（2）猕猴桃产业</t>
  </si>
  <si>
    <t>（3）茶叶产业</t>
  </si>
  <si>
    <t>（4）中药材产业</t>
  </si>
  <si>
    <t>（5）畜牧产业</t>
  </si>
  <si>
    <t>（6）渔业产业</t>
  </si>
  <si>
    <t>（7）特色产业</t>
  </si>
  <si>
    <t>（8）富硒蔬菜、粮油</t>
  </si>
  <si>
    <t>（9）集体经济</t>
  </si>
  <si>
    <t>（二）休闲农业与乡村旅游</t>
  </si>
  <si>
    <t>（三）产业路及配套设施建设</t>
  </si>
  <si>
    <t>（四）小型农田水利设施</t>
  </si>
  <si>
    <t>（1）旱改水</t>
  </si>
  <si>
    <t>（2）水肥一体化及灌溉设施</t>
  </si>
  <si>
    <t>（五）产业延链补链延伸类</t>
  </si>
  <si>
    <t>（六）金融扶持类</t>
  </si>
  <si>
    <t>（七）其他</t>
  </si>
  <si>
    <t>二、乡村建设类</t>
  </si>
  <si>
    <t>（一）安全饮水</t>
  </si>
  <si>
    <t>（二）农村道路建设（通村路、通户路、小型桥梁）</t>
  </si>
  <si>
    <t>（三）农村垃圾治理</t>
  </si>
  <si>
    <t>（四）农村污水治理</t>
  </si>
  <si>
    <t>（五）农村人居环境整治</t>
  </si>
  <si>
    <t>（六）农村卫生厕所改造</t>
  </si>
  <si>
    <t>（七）河堤建设</t>
  </si>
  <si>
    <t>（八）数字乡村</t>
  </si>
  <si>
    <t>三、就业创业</t>
  </si>
  <si>
    <t>四、易地搬迁后扶类</t>
  </si>
  <si>
    <t>五、职业教育补助</t>
  </si>
  <si>
    <t>六、兜底保障</t>
  </si>
  <si>
    <t>七、健康扶贫</t>
  </si>
  <si>
    <t>八、乡村治理</t>
  </si>
  <si>
    <t>九、其他</t>
  </si>
  <si>
    <t>岚皋县2023年巩固拓展脱贫攻坚成果和乡村振兴项目库明细表</t>
  </si>
  <si>
    <t>项目名称
（自定义名称）</t>
  </si>
  <si>
    <t>项目摘要
（建设内容及规模）</t>
  </si>
  <si>
    <t>建设
性质</t>
  </si>
  <si>
    <t>建设
周期</t>
  </si>
  <si>
    <t>计划
开始时间</t>
  </si>
  <si>
    <t>计划
结束时间</t>
  </si>
  <si>
    <t>实施
单位</t>
  </si>
  <si>
    <t>主管
单位</t>
  </si>
  <si>
    <t>是否为推广以工代赈模式项目</t>
  </si>
  <si>
    <t>项目实施地点</t>
  </si>
  <si>
    <t>绩效目标</t>
  </si>
  <si>
    <t>联农带农机制</t>
  </si>
  <si>
    <t>镇/办</t>
  </si>
  <si>
    <t>村/社区</t>
  </si>
  <si>
    <t>2023年岚皋县魔芋种植及加工提质增效项目</t>
  </si>
  <si>
    <t>对经营主体进行奖补，依托岚皋县润福源魔芋有限责任公司新建林下魔芋种植基地200亩，管护林下魔芋种植基地300亩，建设初加工厂污水处理系统一套，完善初加工厂配套设施。</t>
  </si>
  <si>
    <t>新建</t>
  </si>
  <si>
    <t>10个月</t>
  </si>
  <si>
    <t>四季镇</t>
  </si>
  <si>
    <t>县农业农村局</t>
  </si>
  <si>
    <t>否</t>
  </si>
  <si>
    <t>长梁村</t>
  </si>
  <si>
    <t>通过土地流转，园区劳务务工，带动32户97人，其中，脱贫户20户54人。带动农户人均增收500元。建成后资产归岚皋县润福源魔芋有限责任公司</t>
  </si>
  <si>
    <t>通过土地流转，园区劳务务工，带动农户增收。</t>
  </si>
  <si>
    <t>2023年岚皋县富硒魔芋食品加工建设项目</t>
  </si>
  <si>
    <t>对经营主体进行奖补，依托陕西海通嘉华供应链管理有限公司建设富硒魔芋食品加工生产线1条，配套建设加工厂房800㎡。</t>
  </si>
  <si>
    <t>城关镇</t>
  </si>
  <si>
    <t>茅坪村</t>
  </si>
  <si>
    <t>通过土地流转，园区劳务务工，带动带动农户33户95人,其中脱贫户15户34人。带动农户人均增收500元。建成后资产归陕西海通嘉华供应链管理有限公司</t>
  </si>
  <si>
    <t>2023年岚皋县富硒魔芋干加工魔芋豆腐建设项目</t>
  </si>
  <si>
    <t>对经营主体进行奖补，依托岚皋县富竹食品加工厂，建设加工厂房100平方米，建成富硒魔芋干加工生产线1条，完善配套设施。</t>
  </si>
  <si>
    <t>蔺河镇</t>
  </si>
  <si>
    <t>蒋家关村</t>
  </si>
  <si>
    <t>通过土地流转，园区劳务务工，带动带动农户32户97人,其中脱贫户20户54人。带动群众人均增收500元。建成后资产归岚皋县富竹食品加工厂。</t>
  </si>
  <si>
    <t>2023年城关镇爱国村猪、沼、芋循环生产建设项目</t>
  </si>
  <si>
    <t>对经营主体进行奖补，依托岚皋县烨森丰农业发展有限公司，利用沼液示范种植魔芋200亩；在大棚内开展花魔芋有性繁育种子20万粒以上。</t>
  </si>
  <si>
    <t>爱国村</t>
  </si>
  <si>
    <t>通过土地流转，园区劳务务工，带动带动农户26户72人,其中脱贫户18户46人。带动群众人均增收300元。建成后资产归岚皋县烨森丰农业发展有限公司</t>
  </si>
  <si>
    <t>2023年苦桃湾魔芋基地示范项目</t>
  </si>
  <si>
    <t>对经营主体进行奖补，依托岚皋县兴农源农业发展有限公司，新建魔芋设施大棚6000平方米，示范种植黄魔芋10亩；新建魔芋基地200亩（含堆坑栽50亩）。</t>
  </si>
  <si>
    <t>罗景坪社区</t>
  </si>
  <si>
    <t>通过土地流转，园区劳务务工，带动带动农户18户45人,其中脱贫户12户32人。带动群众人均增收300元。建成后资产归岚皋县兴农源农业发展有限公司</t>
  </si>
  <si>
    <t>2023年魔芋新品种试验示范建设项目</t>
  </si>
  <si>
    <t>对经营主体进行奖补，依托岚皋县易植农业发展有限责任公司，试验示范种植黄魔芋50亩。</t>
  </si>
  <si>
    <t>孟石岭镇</t>
  </si>
  <si>
    <t>田坝村</t>
  </si>
  <si>
    <t>通过土地流转，园区劳务务工，带动带动农户15户40人,其中脱贫户10户27人。带动群众人均增收300元。建成后资产归岚皋县兴农源农业发展有限公司</t>
  </si>
  <si>
    <t>2023年岚皋魔芋品牌整合奖补项目</t>
  </si>
  <si>
    <t>魔芋企业产品包装统一为“国家商标局注册商标（岚皋魔芋地理标志商标）+企业商标”。对经营主体进行奖补，财政资金支持魔芋品牌打造。</t>
  </si>
  <si>
    <t>12个月</t>
  </si>
  <si>
    <t>岚皋县魔芋产业发展局</t>
  </si>
  <si>
    <t>岚皋县</t>
  </si>
  <si>
    <t>整合县内魔芋品牌资源，打造岚皋魔芋品牌，提升品牌影响，带动相关魔芋园区、企业发展，带动农户增收致富，预计带动200户525人（其中脱贫户100户225人），带动群众人均增收300元，岚皋魔芋地理标志商标产权归岚皋县魔芋产业发展局</t>
  </si>
  <si>
    <t>整合县内魔芋品牌资源，打造岚皋魔芋品牌，提升品牌影响，带动相关魔芋园区、企业发展，带动农户增收致富</t>
  </si>
  <si>
    <t>2023年岚皋魔芋“百城千店”建设奖补项目</t>
  </si>
  <si>
    <t>统一制式门牌字号和影视宣传设施，面积20㎡以上（省会20㎡、地市级30㎡、县级40㎡），省会建成10家，地市级10家，县级20家。按照省级城市门店每个30万元、地市级门店每个20万元、县级门店每个5万元的标准，对经营主体进行奖补，财政资金支持魔芋产销对接。</t>
  </si>
  <si>
    <t>11个月</t>
  </si>
  <si>
    <t>国内</t>
  </si>
  <si>
    <t>部分省会地市级县级城市</t>
  </si>
  <si>
    <t>通过整合县域魔芋产业品牌资源，统一制式门牌字号和影视宣传设施，提升品牌宣传影像力，带动魔芋产业链销售推广，带动相关魔芋园区发展。带动农户300户750人,其中脱贫户150户357人。带动群众人均增收300元。建成后形成资产归经营主体主体。</t>
  </si>
  <si>
    <t>通过整合县域魔芋产业品牌资源，统一制式门牌字号和影视宣传设施，提升品牌宣传影像力，带动魔芋产业链销售推广，带动相关魔芋园区发展，带动农户增收致富。</t>
  </si>
  <si>
    <t>2023年岚皋魔芋种芋销售奖补项目</t>
  </si>
  <si>
    <t>财政资金支持魔芋产销对接，计划销售岚皋魔芋种芋1000吨，按照每吨1000元的标准对经营主体和种植农户进行奖补。</t>
  </si>
  <si>
    <t>有关村</t>
  </si>
  <si>
    <t>对于符合奖补条件的联农带农效益好的园区进行奖补。园区通过土地流转，园区劳务务工，带动农户100户220人,其中脱贫户81户176人。带动群众人均增收300元。建成后形成资产资产归经营主体。</t>
  </si>
  <si>
    <t>对于符合奖补条件的联农带农效益好的园区进行奖补。园区通过土地流转，园区劳务务工，带动农户增收。</t>
  </si>
  <si>
    <t>2023年岚皋商品魔芋奖补项目</t>
  </si>
  <si>
    <t>财政资金支持魔芋产销对接，计划销售岚皋商品魔芋5000吨，按照奖补办法进行奖补。</t>
  </si>
  <si>
    <t>对于符合奖补条件的联农带农效益好的园区进行奖补。园区通过土地流转，园区劳务务工，带动农户300户660人,其中脱贫户150户225人带动群众人均增收300元。建成后形成资产归经营主体。</t>
  </si>
  <si>
    <t>2023年岚皋县魔芋小镇特色产业建设项目</t>
  </si>
  <si>
    <t>依托岚皋县明富魔芋科技开发有限公司，新建魔芋智能温棚600平方法米，魔芋品种10个以上，建成魔芋种植基地200亩（含堆坑栽）；管护车厘子园区100亩；在车厘子园区内套种水仙百合100亩。对经营主体进行奖补，财政资金支持魔芋、水果良种推广、品种培优。</t>
  </si>
  <si>
    <t>永丰村</t>
  </si>
  <si>
    <t>通过土地流转，园区劳务务工，带动农户175户321人,其中脱贫户86户118人。带动群众人均增收300元。建成后形成资产归岚皋县明富魔芋科技开发有限公司。</t>
  </si>
  <si>
    <t>2023年岚皋县猕猴桃园区提质增效项目</t>
  </si>
  <si>
    <t>对全县29个县级猕猴桃园区的1100亩猕猴桃进行提质增效，按照每亩600元的标准对经营主体予以实物补贴。</t>
  </si>
  <si>
    <t>4个月</t>
  </si>
  <si>
    <t>岚皋县农业科技服务中心</t>
  </si>
  <si>
    <t>对全县29个县级猕猴桃园区进行提质增效，园区通过土地流转，园区劳务务工，带动农户426户1021人,其中脱贫户79户191人。提升园区管理水平，亩产增加300公斤以上，农民户均增收500元。建成后形成资产归经营主体。</t>
  </si>
  <si>
    <t>对全县29个县级猕猴桃园区进行提质增效，园区通过土地流转，园区劳务务工，带动农户增收致富。</t>
  </si>
  <si>
    <t>2023年岚皋县猕猴桃园区恢复提升项目</t>
  </si>
  <si>
    <t>采取以奖代补方式，依托岚皋县永康农业科技开发有限公司对佐龙镇晏家堡260亩猕猴桃园区进行灾后恢复，实施产量和品质提升。</t>
  </si>
  <si>
    <t>岚皋县永康农业科技开发有限公司</t>
  </si>
  <si>
    <t>佐龙镇</t>
  </si>
  <si>
    <t>佐龙村</t>
  </si>
  <si>
    <t>对于受灾的园区进行灾后恢复，提升产品质量品质，园区通过土地流转，园区劳务务工，带动农户17户32人,其中脱贫户7户11人。带动群众人均增收300元。建成后产权归岚皋县永康农业科技开发有限公司。</t>
  </si>
  <si>
    <t>对于受灾的园区进行灾后恢复，提升产品质量品质，园区通过土地流转，园区劳务务工，带动农户增收。</t>
  </si>
  <si>
    <t>2023年岚皋县猕猴桃产业配套技术服务项目</t>
  </si>
  <si>
    <t>采取购买技术服务方式，每名技术指导员每年补助6万元，对全县53个猕猴桃园区配备10名技术员，按2000亩配备配备一名技术员进行全年全程现场技术指导员。</t>
  </si>
  <si>
    <t>农业科技服务中心</t>
  </si>
  <si>
    <t>所有园区</t>
  </si>
  <si>
    <t>对全县猕猴桃园区聘请高素质专业技术人员，保障猕猴桃园区高质量发展，园区通过土地流转，园区劳务务工，带动农户106户279人,其中脱贫户17户51人。提高20000亩猕猴桃管护水平。</t>
  </si>
  <si>
    <t>对全县猕猴桃园区聘请高素质专业技术人员，保障猕猴桃园区高质量发展，提高猕猴桃管护水平，园区通过土地流转，园区劳务务工，带动农户增收。</t>
  </si>
  <si>
    <t>2023年岚皋县猕猴桃品牌创建及销售门店建设补助项目</t>
  </si>
  <si>
    <t>岚皋猕猴桃宣传口号、loog、包装设计、宣传片制作；支持在县域外的市、省、直辖市等城市建立年销售1000吨以上门店。对经营主体进行奖补，财政资金支持猕猴桃产销对接。</t>
  </si>
  <si>
    <t>6个月</t>
  </si>
  <si>
    <t>整合县内猕猴桃品牌资源，打造岚皋猕猴桃品牌，提升品牌影响，通过土地流转、劳务用工方式预计带动150户275人（其中脱贫户75户115人）户均增收800元，建成后岚皋猕猴桃品牌产权归岚皋县农业科技服务中心。</t>
  </si>
  <si>
    <t>带动相关猕猴桃园区、企业发展，通过土地流转、劳务用工方式直接提升农户收入水平。</t>
  </si>
  <si>
    <t>2023年岚皋县数字猕猴桃产业园区建设项目</t>
  </si>
  <si>
    <t>对全县10个猕猴桃示范园区运用AR技术搭建数字平台；在县城建设猕猴桃数字农业信息展播、品牌推进、果品营销运营中心。</t>
  </si>
  <si>
    <t>全县</t>
  </si>
  <si>
    <t>西河村
天池村
联春村
柏坪村
佐龙村
银盘村
狮子村
吉安社区
木竹村
蜡烛村</t>
  </si>
  <si>
    <t>对全县猕猴桃示范园区运用AR技术搭建数字平台，完善园区信息管理，提升园区管理水平，促进产品与消费者对接，提高岚皋猕猴桃市场竞争力，扩大岚皋猕猴桃社会影响公信力，提高农民科技水平和园区果品质量，园区通过土地流转，园区劳务务工，带动农户167户379人,其中脱贫户16户37人。建成后产权归属岚皋县农业科技服务中心。</t>
  </si>
  <si>
    <t>对全县猕猴桃示范园区运用AR技术搭建数字平台，完善园区信息管理，提升园区管理水平，促进产品与消费者对接，提高岚皋猕猴桃市场竞争力，扩大岚皋猕猴桃社会影响公信力，提高农民科技水平和园区果品质量，园区通过土地流转，园区劳务务工，带动农户增收。</t>
  </si>
  <si>
    <t>2023年岚皋县猕猴桃深加工项目</t>
  </si>
  <si>
    <t>租用工业园区厂房4000平方米，建成猕猴桃汁生产线、猕猴果脯生产线、猕猴桃果粉生产线各1条；购置检验、检测设备、冷链运输车等。</t>
  </si>
  <si>
    <t>工业园区</t>
  </si>
  <si>
    <t>通过劳务用工、产销对接预计带动150户345人（其中脱贫户50户100人）户均增收800元，建成后产权归属经营主体。</t>
  </si>
  <si>
    <t>带动猕猴桃产业发展，通过劳务用工、产销对接方式直接提升农户收入水平。</t>
  </si>
  <si>
    <t>2023年岚皋县新建茶园奖补项目</t>
  </si>
  <si>
    <t>按照每亩1000元的标准对经营主体进行奖补，新建茶园400亩.</t>
  </si>
  <si>
    <t>全县相关茶叶经营主体</t>
  </si>
  <si>
    <t>全县相关镇</t>
  </si>
  <si>
    <t>对于全县新建茶园，按照产业奖补办法进行扶持，园区通过土地流转，园区劳务务工，带动农户增收。带动农户45户125人,其中脱贫户25户73人。户均增收800元以上。建成后形成的产权归经营主体。</t>
  </si>
  <si>
    <t>对于全县新建茶园，按照产业奖补办法进行扶持，园区通过土地流转，园区劳务务工，带动农户增收。</t>
  </si>
  <si>
    <t>2023年岚皋县茶园提质增效奖补项目</t>
  </si>
  <si>
    <t>按照每亩300元的标准，以肥料补助等形式对经营主体进行奖补，全县初产茶园管护提升4000亩。</t>
  </si>
  <si>
    <t>通过对主体补助提升企业效益，园区通过土地流转，园区劳务务工，带动农户增收。带动农户68户198人,其中脱贫户35户78人受补助主体带动农户增收户均增收800元以上。建成后形成的产权归经营主体。</t>
  </si>
  <si>
    <t>通过对主体补助提升企业效益，园区通过土地流转，园区劳务务工，带动农户增收。</t>
  </si>
  <si>
    <t>2023年岚皋县老茶园改造奖补项目</t>
  </si>
  <si>
    <t>按照每亩600元的标准对经营主体进行奖补，改造老茶园4500亩。</t>
  </si>
  <si>
    <t>劳务用工、土地流转、订单收购等方式带动农户增收户均增收800元以上。建成后形成的产权归经营主体。</t>
  </si>
  <si>
    <t>对于全县老茶园提质增效，按照产业奖补办法进行扶持，园区通过土地流转，园区劳务务工，订单收购，带动农户增收。</t>
  </si>
  <si>
    <t>2023年岚皋县灾后重建奖补项目</t>
  </si>
  <si>
    <t>按照每亩1000元的标准对经营主体进行奖补，依托堰门镇团圆村股份经济合作社、陕西召兵永盛农业有限公司，灾后重建茶园510亩。</t>
  </si>
  <si>
    <t>续建</t>
  </si>
  <si>
    <t>堰门镇
石门镇</t>
  </si>
  <si>
    <t>团员村
松林村</t>
  </si>
  <si>
    <t>通过土地流转、劳务用工、订单收购方式预计带动80户225（其中脱贫户40户113人），农户户均增收800元以上。建成后形成的产权归经营主体</t>
  </si>
  <si>
    <t>带动茶叶产业发展，通过土地流转、劳务用工、订单收购方式直接提升农户收入水平</t>
  </si>
  <si>
    <t>2023年岚皋县茶叶加工能力提升奖补项目</t>
  </si>
  <si>
    <t>对经营主体进行奖补，新建茶叶加工厂3个，配套生产线3条；改扩建加工厂以及加工设备改造提升5家。</t>
  </si>
  <si>
    <t>通过土地流转、劳务用工、订单收购方式预计带动310户878（其中脱贫户166户472人），农户户均增收800元以上。建成后形成的产权归经营主体</t>
  </si>
  <si>
    <t>2023年四季镇竹园村茶旅融合奖补项目</t>
  </si>
  <si>
    <t>对经营主体进行奖补，依托岚皋县金碧雲茶叶发展有限公司，新建生态茶园配套公共设施4处.</t>
  </si>
  <si>
    <t>竹园村</t>
  </si>
  <si>
    <t>通过土地流转、劳务用工、订单收购方式预计带动70户200（其中脱贫户30户99人），农户户均增收800元以上。建成后形成的产权归经营主体</t>
  </si>
  <si>
    <t>2023年岚皋县品牌建设奖补项目</t>
  </si>
  <si>
    <t>财政资金支持茶叶产业品牌打造，推进岚皋茶产业品牌整合，聘请专业机构设计“南宫山茶”品牌形象体系，对全县符合条件的茶叶企业定制使用统一格式“南宫山茶”品牌包装进行补助。</t>
  </si>
  <si>
    <t>通过土地流转、劳务用工、订单收购方式预计带动76户201（其中脱贫户35户75人），农户户均增收800元以上。建成后形成的产权归经营主体</t>
  </si>
  <si>
    <t>2023年滔河镇兴隆村林下药材提质增效项目</t>
  </si>
  <si>
    <t>依托安康牛和畜牧发展有限公司开展淫羊藿林下种植和管护600亩。</t>
  </si>
  <si>
    <t>滔河镇</t>
  </si>
  <si>
    <t>县林业局</t>
  </si>
  <si>
    <t>兴隆村</t>
  </si>
  <si>
    <t>通过土地流转，园区劳务务工，带动农户30户68人，其中脱贫户16户42人，带动农户年增收2000元。</t>
  </si>
  <si>
    <t>2023年滔河镇葵花村林下药材提质增效项目</t>
  </si>
  <si>
    <t>依托岚皋县聪康中药材种植农民专业合作社对建成的五味子、淫羊藿等600亩林下药材基地开展标准化管护。</t>
  </si>
  <si>
    <t>葵花村</t>
  </si>
  <si>
    <t>该项目通过土地流转、提供就业机会带动农户35户，其中脱贫户21户，年增收2000元。</t>
  </si>
  <si>
    <t>2023年南宫山镇桂花村葛根提质增效项目</t>
  </si>
  <si>
    <t>依托安康金兴葛业开发有限公司对已建成的500亩葛根种植基地开展管护</t>
  </si>
  <si>
    <t>南宫山镇</t>
  </si>
  <si>
    <t>桂花村</t>
  </si>
  <si>
    <t>该项目通过土地流转、提供就业机会带动农户38户，其中脱贫户21户，年增收2000元。</t>
  </si>
  <si>
    <t>2023年石门镇芙蓉村林下药材提质增效项目</t>
  </si>
  <si>
    <t>依托陕西光华生态农业有限责任公司对已建成的500亩大黄、云木香、厚朴中药材基地开展管护</t>
  </si>
  <si>
    <t>石门镇</t>
  </si>
  <si>
    <t>芙蓉村</t>
  </si>
  <si>
    <t>该项目通过土地流转、提供就业机会带动农户29户，其中脱贫户24户，年增收2000元。</t>
  </si>
  <si>
    <t>2023年民主镇银盘村林下药材提质增效项目</t>
  </si>
  <si>
    <t>依托安康岚斛仙草康养有限公司建设优质铁皮石斛种源基地10000平方米，建设铁皮石斛展示区、加工体验区和休闲农场。</t>
  </si>
  <si>
    <t>民主镇</t>
  </si>
  <si>
    <t>是</t>
  </si>
  <si>
    <t>银盘村</t>
  </si>
  <si>
    <t>建设优质铁皮石斛种源基地10000平方米，建设铁皮石斛展示区、加工体验区和休闲农场，项目建成后可稳定提供15个就业岗位</t>
  </si>
  <si>
    <t>2023年民主镇庙坝村林下药材提质增效项目</t>
  </si>
  <si>
    <t>依托岚皋县坤山中药材种植有限公司对已建成的1000亩大黄林下药材基地开展管护，产业园区内道路平整3.5公里。</t>
  </si>
  <si>
    <t>庙坝村</t>
  </si>
  <si>
    <t>该项目通过土地流转、提供就业机会带动农户45户，其中脱贫户37户，年增收2000元。</t>
  </si>
  <si>
    <t>2023年孟石岭镇易坪村林下药材提质增效项目</t>
  </si>
  <si>
    <t>依托岚皋县汇岚药材种植农民专业合作社对已建成的500亩云木香、大黄等林下药材基地开展管护。</t>
  </si>
  <si>
    <t>易坪村</t>
  </si>
  <si>
    <t>该项目通过土地流转、提供就业机会带动农户62户，其中脱贫户46户，年增收2000元。</t>
  </si>
  <si>
    <t>2023年岚皋县畜牧产业建设项目</t>
  </si>
  <si>
    <t>对经营主体进行奖补，新建万头猪场1个，100头牛场2个，200只羊场3个。</t>
  </si>
  <si>
    <t>全县养殖企业、合作社</t>
  </si>
  <si>
    <t>以园区务工、土地流转等形式带动农户增收，预计带动100户275人（其中脱贫户42户101人）户均增收300元以上，建成后产权归属经营主体</t>
  </si>
  <si>
    <t>带动畜牧产业发展，通过务工就业、土地、林地流转、订单收购方式直接提升农户收入水平</t>
  </si>
  <si>
    <t>2023年岚皋县渔业产业建设项目</t>
  </si>
  <si>
    <t>对经营主体进行奖补，新建陆基养鱼基地1个，工厂化养鱼基地1个，提质增效工厂化养鱼基地1个</t>
  </si>
  <si>
    <t>全县渔业企业、合作社</t>
  </si>
  <si>
    <t>以园区务工、土地流转等形式带动农户增收，预计带动115户308人（其中脱贫户51户126人）户均增收300元以上，建成后产权归属经营主体</t>
  </si>
  <si>
    <t>带动生态渔业产业发展，通过务工就业、土地、林地流转、订单收购方式直接提升农户收入水平</t>
  </si>
  <si>
    <t>2023年岚皋县特色产业奖补项目</t>
  </si>
  <si>
    <t>对全县特色林果、食用菌、蚕桑、中药材等产业按照有基地、有厂房、有销售的原则，按照销售额10%进行奖补（食用菌按照1万袋起步，每袋补助2元的标准进行补助）。</t>
  </si>
  <si>
    <t>各镇</t>
  </si>
  <si>
    <t>各镇村</t>
  </si>
  <si>
    <t>通过流转土地、订单生产、提供务工就业岗位方式，预计带动115户442人（其中脱贫户86户224人）人均增收1000元。建成后形成的资产产权归经营主体。</t>
  </si>
  <si>
    <t>带动特色林果、食用菌、蚕桑、中药材等产业发展，通过流转土地、订单生产、提供务工就业岗位方式直接提升农户收入水平。</t>
  </si>
  <si>
    <t>2023年堰门镇中武村特色林果提质增效项目</t>
  </si>
  <si>
    <t>依托岚皋县绿丰农林有限公司管护提升薄壳山核桃500亩</t>
  </si>
  <si>
    <t>堰门镇</t>
  </si>
  <si>
    <t>中武村</t>
  </si>
  <si>
    <t>该项目通过土地流转、提供就业机会带动农户41户，其中脱贫户23户，年增收2000元。</t>
  </si>
  <si>
    <t>2023年佐龙镇双喜村油茶基地建设项目</t>
  </si>
  <si>
    <t>依托陕西晟发商茂有限公司建设1000亩油茶基地</t>
  </si>
  <si>
    <t>8个月</t>
  </si>
  <si>
    <t>双喜村</t>
  </si>
  <si>
    <t>该项目通过土地流转、提供就业机会带动农户30户，其中脱贫户15户，年增收2000元。</t>
  </si>
  <si>
    <t>2023年佐龙镇佐龙村香椿提质增效项目</t>
  </si>
  <si>
    <t>依托岚皋县岚山香椿种植农民专业合作社对已建成的200亩香椿基地开展标准化管护。</t>
  </si>
  <si>
    <t>该项目通过土地流转、提供就业机会带动农户25户，其中脱贫户15户，年增收2000元。</t>
  </si>
  <si>
    <t>2023年四季镇长梁村富森林果园区提质增效管护项目</t>
  </si>
  <si>
    <t>补植果树、品种改良300亩，园区管护300亩</t>
  </si>
  <si>
    <t>改建
新建</t>
  </si>
  <si>
    <t>岚皋县富森林果有限公司</t>
  </si>
  <si>
    <t>通过劳务用工的方式带动40户112人（其中脱贫户20户76人）增收2000元。</t>
  </si>
  <si>
    <t>2023年四季镇天坪村香椿提质增效项目</t>
  </si>
  <si>
    <t>依托岚皋县嘉瑞祥农产品开发有限公司对已建成的200亩香椿基地开展标准化管护。</t>
  </si>
  <si>
    <t>天坪村</t>
  </si>
  <si>
    <t>该项目通过土地流转、提供就业机会带动农户27户，其中脱贫户16户，年增收2000元。</t>
  </si>
  <si>
    <t>2023年滔河镇柏坪村板栗园区建设项目</t>
  </si>
  <si>
    <t>依托岚皋县瑞兆中药材种植有限责任公司，在柏坪村四，五组新建高质量优质板栗园区200亩，主要是以野生板栗树改良嫁接。</t>
  </si>
  <si>
    <t>2023/2/1</t>
  </si>
  <si>
    <t>柏坪村</t>
  </si>
  <si>
    <t>通过土地流转、劳务用工等方式预计带动33户99人（其中：脱贫户11户33人）增收致富，预计带动农户户均增收1000元</t>
  </si>
  <si>
    <t>2023年民主镇田湾村香椿提质增效项目</t>
  </si>
  <si>
    <t>依托岚皋县辰信生态开发有限公司对已建成的1000亩香椿基地开展标准化管护。</t>
  </si>
  <si>
    <t>田湾村</t>
  </si>
  <si>
    <t>该项目通过土地流转、提供就业机会带动农户65户，其中脱贫户55户，年增收2000元。</t>
  </si>
  <si>
    <t>2023年南宫山镇展望村核桃园区管护提升项目</t>
  </si>
  <si>
    <t>依托展望村股份经济合作社，建设核桃园区管护提升500亩（帮扶资金20万）</t>
  </si>
  <si>
    <t>改建</t>
  </si>
  <si>
    <t>展望村股份经济合作社</t>
  </si>
  <si>
    <t>展望村</t>
  </si>
  <si>
    <t>该项目通过土地流转、提供就业机会带动30户78人（其中脱贫户21户59人）增收1500元。</t>
  </si>
  <si>
    <t>2023年孟石岭镇前进村香椿提质增效项目</t>
  </si>
  <si>
    <t>依托岚皋县秦岚富硒山野菜开发有限公司对已建成的500亩香椿开展标准化管护</t>
  </si>
  <si>
    <t>前进村</t>
  </si>
  <si>
    <t>该项目通过土地流转、提供就业机会带动农户39户，其中脱贫户26户，年增收2000元。</t>
  </si>
  <si>
    <t>2023年岚皋县新建蔬菜保供基地奖补项目</t>
  </si>
  <si>
    <t>对全县新建市级（设施大棚60亩以上）、县级蔬菜保供基地（设施蔬菜大棚30亩以上）进行补助。</t>
  </si>
  <si>
    <t>5个月</t>
  </si>
  <si>
    <t>全县各镇</t>
  </si>
  <si>
    <t>相关村</t>
  </si>
  <si>
    <t>通过劳务用工，土地流转、产品收购预计带动37户74人（其中脱贫户16户32人）户均增收1000元。建成后产权归经营主体。</t>
  </si>
  <si>
    <t>带动产业发展，通过流转土地林地、订单收购、提供务工就业岗位直接提升农户收入水平。</t>
  </si>
  <si>
    <t>2023年岚皋县蔬菜保供基地改造提升奖补项目</t>
  </si>
  <si>
    <t>对现有蔬菜保供基地进行改造提升，按照固定资产投资30%予以补助。</t>
  </si>
  <si>
    <t>通过劳务用工，土地流转、产品收购预计带动35户79人（其中脱贫户14户28人）户均增收1000元。建成后产权归经营主体。</t>
  </si>
  <si>
    <t>2023年岚皋县新建蔬菜加工厂奖补项目</t>
  </si>
  <si>
    <t>新建蔬菜加工厂，按照固定资产投资30%予以补助。</t>
  </si>
  <si>
    <t>通过劳务用工，土地流转、产品收购预计带动36户78人（其中脱贫户16户29人）户均增收1000元。建成后产权归经营主体。</t>
  </si>
  <si>
    <t>带动产业发展，流转土地林地、订单收购、提供务工就业岗位直接提升农户收入水平。</t>
  </si>
  <si>
    <t>2023年岚皋县种质资源保护及开发利用项目</t>
  </si>
  <si>
    <t>建设地方特色品种种质资源圃面积不低于30亩，收集、种植地方特色蔬菜品种30个以上，并按品种划小区分片种植，小区之间人行步道相连；配套建设滴灌设施及生产道路</t>
  </si>
  <si>
    <t>通过劳务用工，土地流转、产品收购，预计带动37户60人（其中脱贫户16户38人）户均增收1000元。建成后产权归经营主体。</t>
  </si>
  <si>
    <t>带动产业发展，通过流转土地、劳务用工带动群众产业增收</t>
  </si>
  <si>
    <t>2023年岚皋县蔬菜保供奖补项目</t>
  </si>
  <si>
    <t>对经营主体进行奖补，全县蔬菜保供基地进行提质增效（民意蔬菜保供基地、众达农业园区、长生康生态农业有限公司、六口村蔬菜保供基地、塔元村、孟石岭镇武学村蔬菜保供基地），确保全年不出现荒芜现象。</t>
  </si>
  <si>
    <t>带动产业发展，通过流转土地林地，收购农户订单、提供务工就业岗位方式直接提升农户收入水平。</t>
  </si>
  <si>
    <t>2023年大豆玉米复合种植及大豆扩种奖扶项目</t>
  </si>
  <si>
    <t>对全县大豆玉米复合种植1万亩（其中佐龙镇1000亩、城关镇1100亩、石门镇1100亩、堰门镇1100亩、滔河镇1100亩、四季镇300亩、南宫山镇800亩、民主镇1000亩、孟石岭镇800亩、蔺河1000亩、官元镇400亩、大道河镇300亩），林果套种或纯大豆种植1.5万亩进行奖补（其中佐龙镇1500亩、城关镇1600亩、石门镇1600亩、堰门镇1600亩、滔河镇1600亩、四季镇600亩、南宫山镇1200亩、民主镇1500亩、孟石岭镇1200亩、蔺河1500亩、官元镇600亩、大道河镇500亩）予以奖补。</t>
  </si>
  <si>
    <t>适宜种植村</t>
  </si>
  <si>
    <t>通过劳务用工，土地流转，预计带动300户1000人（其中脱贫户200户280人）户均增收6000元。建成后产权归经营主体。</t>
  </si>
  <si>
    <t>带动粮食生产发展，通过流转土地林地、提供务工就业岗位方式直接提升农户收入水平。</t>
  </si>
  <si>
    <t>2023年岚皋县壮大村集体经济茶产业发展项目</t>
  </si>
  <si>
    <t>依托相关村股份经济合作社，自建茶叶厂房，购买相关设备，配套其必要的配套设施。</t>
  </si>
  <si>
    <t>项目村股份经济合作社</t>
  </si>
  <si>
    <t>相关镇</t>
  </si>
  <si>
    <t>劳务用工、订单收购等方式，预计带动377户1064人（其中脱贫户243户652人）户均增收800元以上。建成后产权归村股份经济合作社。</t>
  </si>
  <si>
    <t>带动产业发展，壮大集体经济，通过订单收购、务工增收、分红直接提升农户收入水平</t>
  </si>
  <si>
    <t>2023年岚皋县集体经济宽带合作社项目</t>
  </si>
  <si>
    <t>财政资金支持村集体经济发展，遴选20个村，按照每村5万元财政衔接资金投入，实施20个村股份经济合作社同联通公司共同开展宽带合作社项目。根据所建端口承载业务，联通公司将业务收入给予村集体收入分成。</t>
  </si>
  <si>
    <t>带动村集体经济发展，预计年收益2万，建成后产权归村股份经济合作社。</t>
  </si>
  <si>
    <t>带动产业发展，壮大集体经济，通过分红直接提升农户收入水平</t>
  </si>
  <si>
    <t>2023年堰门镇堰门村乡村旅游建设项目</t>
  </si>
  <si>
    <t>新建农产品展销中心200平方米、产业园区步道3000米、公共服务休憩区2000平方米、公厕2座、夜间照明灯100盏，配套完善绿化、水电等配套设施。</t>
  </si>
  <si>
    <t>9个月</t>
  </si>
  <si>
    <t>县文旅广电局</t>
  </si>
  <si>
    <t>堰门村</t>
  </si>
  <si>
    <t>进一步提升堰门镇红色品牌，提升红军道对面外宣传形象，建设期带动80人人均增收20000元，建成后预计新增年接待游客3万人以上，新创造就业岗位20个。建成后形成资产归堰门镇。</t>
  </si>
  <si>
    <t>1、吸纳就业；       
2、劳务增收；       
3、游客消费增收。</t>
  </si>
  <si>
    <t>2023年岚皋县六口片区魔芋健康小镇建设项目</t>
  </si>
  <si>
    <t>1.新建永丰村喻家坪车厘子园观光采摘步道450米；观光平台2处160平方米；游客公共服务休憩区1处200平方米。
2.硬化爱国村枇杷园观光采摘道路500米；游客公共服务休憩区1处。
3.新建水田村油菜花观光园生产步道3000米，休憩场所2处，新建公厕2处，游客公共服务休憩区1处。</t>
  </si>
  <si>
    <t>永丰村
爱国村
水田村</t>
  </si>
  <si>
    <t>建设期带动100余人，人均务工收入3000元；建成后每年接待游客3万人，带动群众增收致富。</t>
  </si>
  <si>
    <t>1.建设期带动群众劳务增收；2.改善六口片区居环境；
3.游客消费带动当地群众增收。</t>
  </si>
  <si>
    <t>2023年蔺河镇和平村乡村旅游配套建设项目</t>
  </si>
  <si>
    <t>1、蔺河镇“芳流渔歌”乡村旅游基础设施建设项目：新建游客公共服务休憩区1200平方米，便民桥1座，产业园区步道200米，配套实施水电等基础设施。                  
2、蔺河镇“两山”理论示范点生态旅游基础设施建设项目：新建游客公共服务休憩区1000平方米，厕所1个，休憩平台12处，节点院落绿化1500平方米，改造产业园区道路1.2公里，配套实施水电等基础设施.                                             3、新建蔺河镇和平村节点绿化9500平方米、夜间照明路灯250盏。</t>
  </si>
  <si>
    <t>和平村</t>
  </si>
  <si>
    <t>推动民宿康养、旅游观光产业发展，打造我镇集农家小院、田园风光、民宿康养、休闲娱乐为一体的乡村旅游，助力全县旅游经济发展。</t>
  </si>
  <si>
    <t>改善居住环境，带来间接经济效益，提高周围农户收益。</t>
  </si>
  <si>
    <t>2023年石门镇大河村乡村旅游配套建设项目</t>
  </si>
  <si>
    <t>新建赵家坝、二道河2座便民悬索桥，赵家坝至二道河产业步道2000米，休憩平台6处，公共服务休憩区1000平方米及产业道路40米，加固维修苏家院子石拱桥，配套绿化、照明等基础设施。</t>
  </si>
  <si>
    <t>大河村</t>
  </si>
  <si>
    <t>依托秦巴硒谷森林康养旅游度假区发展康养旅游，带动当地群众产业发展、提供务工就业岗位，带动群众增收致富。</t>
  </si>
  <si>
    <t>通过劳务用工、土地流转、订单收购等方式带动大河村277户群众增收致富。</t>
  </si>
  <si>
    <t>2023年岚皋县民主镇银盘村乡村旅游配套建设项目</t>
  </si>
  <si>
    <t>1、在银盘村一组露营基地实施乡村旅游基础设施建设工程，总占地面积3500平方米，实施场地平整3500平方米、综合绿化1500平方米、生产步道2000米、公厕60平方米及夜间照明灯40盏等工程，配套建设水电讯等基础设施。                                                       2、满足游客游玩休憩需求，总占地面积2000米。主要建设内容：夜间照明灯35盏、综合绿化500平方米等工程，配套建设供电、排污等基础设施。                                                     3、满足游客游玩休憩需求，总占地面积1300平方米。主要建设内容：实施场地平整1300平方米、沟道治理100米、道路硬化200米、综合绿化600平方米、产业步道300米及夜间照明灯20盏等工程。</t>
  </si>
  <si>
    <t>2023年</t>
  </si>
  <si>
    <t>有效带动140户436名群众增收，其中脱贫户73户237人。</t>
  </si>
  <si>
    <t>基础设施直接受益，带动休闲农业与乡村旅游产业发展，提供就业务工岗位，改善提升农户生产生活条件。</t>
  </si>
  <si>
    <t>2023年民主镇枣树村葛家院子田园综合体建设项目</t>
  </si>
  <si>
    <t>在枣树村三组葛家院子建设生态挡墙500立方米、公共服务休憩区1000平方米、田园生产道路2000米、夜间照明50盏、沟渠治理300米等配套基础建设，创建美丽院落、宜居庭院，补齐院落路、连户路、院落硬化等基础设施短板。</t>
  </si>
  <si>
    <t>改扩建</t>
  </si>
  <si>
    <t>枣树村</t>
  </si>
  <si>
    <t>有效带动58户180名群众增收，其中脱贫20户60人。</t>
  </si>
  <si>
    <t>提供务工就业岗位、直接提升农户收入水平</t>
  </si>
  <si>
    <t>2023年佐龙镇蜡烛村乡村旅游建设项目</t>
  </si>
  <si>
    <t>建设公厕1个、游客休息平台4处、旅游步道安防800米，完善水电等配套设施。</t>
  </si>
  <si>
    <t>蜡烛村</t>
  </si>
  <si>
    <t>改善基础设施，打造AAA乡村旅游示范点。</t>
  </si>
  <si>
    <t>通过发展旅游产业，改善村级基础设施，推动旅游及茶叶、猕猴桃产业发展，带动蜡烛村272户764人群众增加收入。</t>
  </si>
  <si>
    <t>2023年孟石岭镇易坪村千年银杏园乡村旅游建设项目</t>
  </si>
  <si>
    <t>对千年古银杏树周边环境实施改造提升，新建游客公共服务休息区700平方米、便民桥1座、林间步道150米、公厕1座及其他配套设施等。</t>
  </si>
  <si>
    <t>3个月</t>
  </si>
  <si>
    <t>有效带动512户1563名群众增收，其中脱贫户187户530人。</t>
  </si>
  <si>
    <t>通过发掘现有人文资源，扩大地域知名度，为后期全域旅游奠定基础，从而在就业创业（民宿）、就近务工、农产品销售等方面带动周边226户农户稳定增收。</t>
  </si>
  <si>
    <t>2023年蔺河镇茶园村古茶园金龟洞乡村旅游建设项目</t>
  </si>
  <si>
    <t>新建游客公共服务休憩区700平方米、游步道800米、休憩平台15处、生态河堤700米；旅游道路改造2.5公里；配套实施排污、水电等基础设施。</t>
  </si>
  <si>
    <t>茶园村</t>
  </si>
  <si>
    <t>推动民宿康养、旅游观光产业发展，带动茶园村林果等田园风光旅游，打造我镇集农家小院、田园风光、民宿康养、休闲娱乐为一体的乡村旅游，助力全县旅游经济发展。</t>
  </si>
  <si>
    <t>2023年孟石岭镇丰坪村油坊坪乡村旅游项目</t>
  </si>
  <si>
    <t>新建公共服务休憩区3000平方米、照明路灯30盏、节点院落绿化300平方米，产业人行道1500米及其他配套设施等。</t>
  </si>
  <si>
    <t>丰坪村</t>
  </si>
  <si>
    <t>有效带动321户962名群众增收，其中脱贫户104户376人。</t>
  </si>
  <si>
    <t>2023年城关镇茅坪村乡村旅游建设项目</t>
  </si>
  <si>
    <t>新建游客公共服务休憩区3处900平方米；新建公厕3座，每座60平方米；新建樱桃园区游步道800米，休憩平台1处；众达农业园区游步道2500米，休憩平台2处；黄桃种植园区游步道700米，休憩平台2处；旅游道路沿线绿化5000平方米；安装太阳能路灯100盏及其他配套设施。</t>
  </si>
  <si>
    <t>通过环境提升直接受益、产业发展扶持、劳动务工带动277户759人生活收入水平。</t>
  </si>
  <si>
    <t>带动产业发展，提供务工就业岗位、方便群众生活，直接提升农户收入水平。</t>
  </si>
  <si>
    <t>2023年城关镇竹林村东均茶叶园区综合旅游开发项目</t>
  </si>
  <si>
    <t>依托东均茶叶有限公司，建成露营基地2500平方米。主要实施园区道路夜间照明灯80盏、新建休憩平台300平方米、新建人行步道1500米、新建旅游厕所1座、绿化80平方米、完善旅游标识体系建设及配套辅助设施。</t>
  </si>
  <si>
    <t>竹林村</t>
  </si>
  <si>
    <t>通过环境提升直接受益、产业发展扶持、劳动务工带动351户1039人生活收入水平。</t>
  </si>
  <si>
    <t>2023年滔河镇柏坪村柏家坪乡村旅游建设项目</t>
  </si>
  <si>
    <t>新建游客公共服务休憩区200平方米，绿化2000平方米；新建产业观光步道1500米，夜间照明路灯40盏；打造民宿娱乐休闲平台10处，新建游客公共服务休憩区1500平方米及公厕一座，配套实施排污、水电等基础设施。</t>
  </si>
  <si>
    <t>7个月</t>
  </si>
  <si>
    <t>提升全村人居环境整治，改善农村产业发展条件。</t>
  </si>
  <si>
    <t>提升公共服务质量。</t>
  </si>
  <si>
    <t>2023年大道河镇月池台村橘旅融合项目</t>
  </si>
  <si>
    <t>依托“橘茶小镇，生态大道”名片，修建橘旅观光步道300米，新建公共设施1处，实施“三线精神”教育场地硬化300平方米，拓宽硬化出入道路100米（路基宽4.0米，路面宽3.5米），修建挡墙1处500立方米，配套完善绿化、照明、水电等配套设施。</t>
  </si>
  <si>
    <t>大道河镇</t>
  </si>
  <si>
    <t>月池台村</t>
  </si>
  <si>
    <t>2023年南宫山镇宏大村乡村振兴示范村建设项目</t>
  </si>
  <si>
    <t>1.围绕巴人部落、猕猴桃园区，依托生态资源，开启“森林康养”健康生活新模式，智慧宣传导视系统、乡村旅游标示体系等旅游基础设施建设；
2.自新湾至巴人部落，沿河就地取材修建溯溪步道5公里，配套亲水平台、铁索栈道、游客休憩场所、跨河景观小桥等；
3.依托猕猴桃园区建设游客采摘体验通道5公里，配套建设标识体系、安全防护设施等。
4.实施美丽乡村建设，建设公共绿地5处。
5.实施自巴人部落至狮子湾处绿化工程；</t>
  </si>
  <si>
    <t>宏大村</t>
  </si>
  <si>
    <t>依托毗邻南宫山景区优势发展乡村旅游业，带动当地群众产业发展、提供务工就业岗位，带动群众增收致富。</t>
  </si>
  <si>
    <t>通过劳务用工、土地流转、订单收购等方式带动宏大村473户群众增收致富，同时改善居住环境，带来间接经济效益，提高周围农户收益。</t>
  </si>
  <si>
    <t>2023年南宫山镇桂花村旅游产业提升项目</t>
  </si>
  <si>
    <t>1.新建公共厕所3个；
2.新建桂花村旅游标识体系及智能导览系统1套，桂花村入口主标示改造；
3.新建梯田观光步道6公里；
4.新建旅游商品展销平台1处；
5.在稻田内部区域建设50平方米休憩平台1个；
6.实施美丽乡村建设，建设小微公园或公共绿地8处。</t>
  </si>
  <si>
    <t>依托南宫山景区、 G541国道交通便利的优势发展乡村旅游业，带动当地群众产业发展、提供务工就业岗位，带动群众增收致富。</t>
  </si>
  <si>
    <t>2023年官元镇团兴村猕猴桃产业园区道路硬化项目</t>
  </si>
  <si>
    <t>改造并硬化产业道路4.5公里（团兴村二组舒家院子至四组水梁子），路面宽度4.5米。主要建设内容包括土石方开挖、路面硬化、涵洞、挡墙、排水沟等</t>
  </si>
  <si>
    <t>县交通局</t>
  </si>
  <si>
    <t>官元镇</t>
  </si>
  <si>
    <t>团兴村</t>
  </si>
  <si>
    <t>项目带动300亩投产猕猴桃园区，惠及48户，154名脱贫人口直接受益，有效巩固提升脱贫成果</t>
  </si>
  <si>
    <t>基础设施直接受益，改善提升农户、园区生产生活条件，提供务工就业岗位，带动农户增收致富。</t>
  </si>
  <si>
    <t>2023年城关镇梨树村绿艺茶叶园区产业道路硬化建设项目</t>
  </si>
  <si>
    <t>硬化产业道路4.3公里（起点武昌庙，终点苏家老屋场）。主要实施道路拓宽、路面硬化，路基宽度5.5米，路面宽度4.5米。</t>
  </si>
  <si>
    <t>梨树村</t>
  </si>
  <si>
    <t>通过带动产业发展、务工增收，提升52户146人生产生活条件</t>
  </si>
  <si>
    <t>2023年城关镇新春村富硒水稻种植基地产业道路硬化工程</t>
  </si>
  <si>
    <t>产业道路硬化2公里（起点庙垭新村，终点枇杷沟）；产业道路硬化1.7公里（起点徐家院子，终点杨家田）；路基宽度4.5米，路面宽度3.5米。</t>
  </si>
  <si>
    <t>新春村</t>
  </si>
  <si>
    <t>2023年城关镇春光村魔芋园区产业道路建设项目</t>
  </si>
  <si>
    <t>新建产业道路4.2公里（起点老虎坪，终点天池），主要实施土石方开挖、挡土墙、排水设施等，路基宽度5米。</t>
  </si>
  <si>
    <t>2023/2/30</t>
  </si>
  <si>
    <t>春光村</t>
  </si>
  <si>
    <t>通过带动农户生产生活及产业发展，方便沿线29户67人出行</t>
  </si>
  <si>
    <t>2023年城关镇茅坪村凯沃农业园区产业道路硬化工程</t>
  </si>
  <si>
    <t>硬化产业道路2.5公里，宽4.5米。（起点陈坤田门口，终点凯沃园区），路基宽度4.5米，路面宽度3.5米。</t>
  </si>
  <si>
    <t>通过带动农户生产生活及产业发展，提升30户86人生产生活条件</t>
  </si>
  <si>
    <t>2023年官元镇吉安社区茶叶园区产业道路建设项目</t>
  </si>
  <si>
    <t>改造并硬化吉安社区茶叶园区道路连接线2公里（罗家垭子至吉安社区茶叶园区）。主要建设内容包括土石方开挖、路面硬化、涵洞、挡墙、排水沟等，路基宽度4.5米，路面宽度3.5米</t>
  </si>
  <si>
    <t>吉安社区</t>
  </si>
  <si>
    <t>工程带动300亩魔芋种植园区、500亩名贵中药材种植园区和300亩茶叶种植园区产业发展项目，惠及62户农户及连接线周边群众受益，巩固提升30户102名脱贫人口直接受益</t>
  </si>
  <si>
    <t>2023年官元镇陈耳村二组茶叶园区道路提升工程</t>
  </si>
  <si>
    <t>实施陈耳村二组产业路安防设施2.5km（潘家湾至龙板营安置点），主要实施安装波形护栏、警示标志标牌、减速带等。</t>
  </si>
  <si>
    <t>陈耳村</t>
  </si>
  <si>
    <t>项目惠及336户农户，有效的解决出行难，和减少交通安全隐患</t>
  </si>
  <si>
    <t>2023年蔺河镇草垭村二、三组魔芋园区产业道路硬化工程</t>
  </si>
  <si>
    <t>实施产业道路硬化3.3公里，路面宽度3.5米（二组马家庄—三组）。主要建设内容包括土石方开挖、路面硬化、涵洞、挡墙等</t>
  </si>
  <si>
    <t>草垭村</t>
  </si>
  <si>
    <t>改善297户生产生活条件，辐射带动辖区魔芋产业效益，人均增收800元以上。</t>
  </si>
  <si>
    <t>2023年民主镇银米村黄桃园区产业道路硬化项目</t>
  </si>
  <si>
    <t>实施银米村一组至三组通组道路硬化工程2.2公里（吴建顺门口至王家梁）。主要建设内容包括路面硬化、涵洞、挡墙、排水沟、路肩、安保等。</t>
  </si>
  <si>
    <t>银米村</t>
  </si>
  <si>
    <t>基础设施直接受益，带动产业发展，务工增收，改善提升企业、农户生产生活条件。</t>
  </si>
  <si>
    <t>项目建成后彻底解决150亩黄桃种植区及一、三组农户出行困难、安全的问题。</t>
  </si>
  <si>
    <t>2023年民主镇光荣村养殖厂道路建设项目</t>
  </si>
  <si>
    <t>实施光荣村五组产业道路硬化1.2公里（先锋小学至王家院子），路面宽3.5米。主要建设内容包括土石方开挖、路面硬化、涵洞、挡墙、排水沟等。</t>
  </si>
  <si>
    <t>光荣村</t>
  </si>
  <si>
    <t>改善光荣循环养殖厂道路基本情况，带动养殖业发展。</t>
  </si>
  <si>
    <t>2023年滔河镇兴隆村六组大屋场安置点至山里人养殖场道路硬化项目</t>
  </si>
  <si>
    <t>实施产业道路硬化1.55公里（兴隆村六组三岔沟至段务兵家），路基宽度4.5米，路面宽度3.5米。</t>
  </si>
  <si>
    <t>提升村组道路保障水平，带动沿线300亩魔芋园区运输条件，提升岚皋县隆发旺畜牧发展有限公司、兴隆村土鸡养殖基地、岚皋县山里人畜牧养殖农民专业合作社三家养殖场运输条件，促进农村产业发展。</t>
  </si>
  <si>
    <t>该项目建成后，可解决28户63人（其中，脱贫户16户38人）出行保障，改善生活条件，保障出行安全；改善生产运输条件，有助于保障群众发展养殖产业，达到增收效果。</t>
  </si>
  <si>
    <t>2023年四季镇月坝村猕猴桃园区产业道路建设项目</t>
  </si>
  <si>
    <t>实施（八斗课至杨义军老房）道路硬化2.2公里，路基宽度4.5米，路面宽度3.5米，厚度18公分。</t>
  </si>
  <si>
    <t>月坝村</t>
  </si>
  <si>
    <t>解决猕猴桃园区产品运输及沿线群众出行问题</t>
  </si>
  <si>
    <t>2023年孟石岭镇武学村富硒水稻产业道路建设项目</t>
  </si>
  <si>
    <t>实施武学村产业道路建设工程0.95公里（起点1：桃园大桥头-终点1：石滚坝,总长度0.67公里；起点2：541接口-终点2：龚家坡路口，总长度0.28公里），路基宽度3.5米，铺设均宽2.6米、厚4cm沥青混凝土路面。</t>
  </si>
  <si>
    <t>1个月</t>
  </si>
  <si>
    <t>柏杨林村
武学村</t>
  </si>
  <si>
    <t>有效带动55户122名群众增收，其中脱贫户30户89人。</t>
  </si>
  <si>
    <t>改善富硒稻米园区生产道路条件，提高园区经济效益。</t>
  </si>
  <si>
    <t>2023年南宫山镇西河村猕猴桃产业园道路硬化项目</t>
  </si>
  <si>
    <t>实施西河村猕猴桃园区产业路硬化1.2公里（原金寨活动室—赵家院子，其中拓宽改造700米，新修路基500米），路基宽度4.5米，路面宽3.5米。主要建设内容有：路基路面工程、安防工程等。</t>
  </si>
  <si>
    <t>西河村</t>
  </si>
  <si>
    <t>实现道路通畅，带动产业发展，保障村民安全出行。受益群众34户117人，其中脱贫户15户45人。提升通行条件，提高群众满意度。</t>
  </si>
  <si>
    <t>提升基础设施，带动产业发展，保障群众出行安全，群众直接受益</t>
  </si>
  <si>
    <t>2023年城关镇明富魔芋园区产业道路建设项目</t>
  </si>
  <si>
    <t>新建产业道路0.6公里，宽6.5米、新建河堤0.6公里。</t>
  </si>
  <si>
    <t>通过带动产业发展、务工增收，提升60户180人生产生活条件</t>
  </si>
  <si>
    <t>佐龙镇蜡烛村产业道路硬化工程项目</t>
  </si>
  <si>
    <t>产业道路硬化2.8公里，宽3.5米（田家堡至田坝）。主要建设内容包括土石方开挖、路面硬化、涵洞、挡墙、排水沟等。</t>
  </si>
  <si>
    <t>解决园区产品运输及沿线群众出行问题基础设施直接受益，改善提升农户、园区生产生活条件，提供务工就业岗位，预计带动农户160户480人，其中92户292人。</t>
  </si>
  <si>
    <t>2023年堰门镇进步村猕猴桃产业园区道路财政以工代赈项目</t>
  </si>
  <si>
    <t>新建堰门镇进步村猕猴桃园区硬化路2.6km，路基宽5米、路面宽3.5米，新建排水沟1.8㎞，新建挡墙800m³，涵管5处。</t>
  </si>
  <si>
    <t>县发改局</t>
  </si>
  <si>
    <t>进步村</t>
  </si>
  <si>
    <t>解决园区产品运输及沿线群众出行问题基础设施直接受益，改善提升农户、园区生产生活条件，提供务工就业岗位，预计带动农户18户25人，其中10户18人。</t>
  </si>
  <si>
    <t>2023年岚皋县四季镇竹园村茶叶园区砂石道路建设财政以工代赈项目</t>
  </si>
  <si>
    <t>实施四季镇竹园村四组（马宗全门前至熊儿沟口茶叶园区）新建砂石道路3公里，道路宽度4.5米，砂石厚度16公分。</t>
  </si>
  <si>
    <t>解决园区产品运输及沿线群众出行问题基础设施直接受益，改善提升农户、园区生产生活条件，提供务工就业岗位，预计带动农户34户89人，其中15户34人。</t>
  </si>
  <si>
    <t>2023年岚皋县旱改水奖扶项目</t>
  </si>
  <si>
    <t>财政资金支持村集体经济发展，全县实施旱改水2077亩（孟石岭桃园、柏杨岭、九台、草坪共计570亩，城关镇新春村350亩、竹林村50亩，民主镇银米村20亩、国庆村20亩、枣树村20亩，堰门镇中武村220亩，南宫山镇桂花村、花里村107亩，蔺河镇棋盘村实施旱改水150亩，大湾村实施旱改水300亩，佐龙镇华兴村150亩，正沟村20亩，石门镇大河村100亩）</t>
  </si>
  <si>
    <t>壮大村集体经济，通过劳务用工方式预计带动68户187人（其中脱贫户36户120人）户均增收1000元。建成后产权归村股份经济合作社。</t>
  </si>
  <si>
    <t>带动粮食生产发展,壮大村集体经济，通过劳务用工直接提升农户收入水平</t>
  </si>
  <si>
    <t>2023年城关镇新春村富硒水稻种植基地旱改水灌溉项目</t>
  </si>
  <si>
    <t>依托新春村股份经济合作社，新建50m³蓄水池2座、拦水坝2处、改造取水口1处、灌溉管网6千米，实施旱改水950亩。</t>
  </si>
  <si>
    <t>县水利局</t>
  </si>
  <si>
    <t>壮大村集体经济，通过订单收购、务工增收、土地林地流转，劳务用工，带动农户52户146人，其中脱贫户32户103人，户均增收1000元。</t>
  </si>
  <si>
    <t>带动产业发展，流转土地林地，收购农户订单、提供务工就业岗位、直接提升农户收入水平。</t>
  </si>
  <si>
    <t>2023年堰门镇中武村富硒水稻旱改水灌溉项目</t>
  </si>
  <si>
    <t>堰门镇中武村各实施旱改水220亩。新建取水枢纽一座，砌筑渠507米，管道5600米。</t>
  </si>
  <si>
    <t>壮大村集体经济，通过订单收购、务工增收、土地林地流转，劳务用工，带动农户30户94人，其中脱贫户15户32人，预计村股份经济合作社年收益10万元以上。</t>
  </si>
  <si>
    <t>2023年南宫山镇桂花村、花里村旱改水灌溉项目</t>
  </si>
  <si>
    <t>依托桂花村股份经济合作社，实施旱改水107亩</t>
  </si>
  <si>
    <t>桂花村
花里村</t>
  </si>
  <si>
    <t>建成后，确保农业增收，促进产旅发展，受益265户743人，其中脱贫户67户165人，实现农户增收。</t>
  </si>
  <si>
    <t>通过对农田的冬灌、改建、修复，带动农户增收，群众直接受益</t>
  </si>
  <si>
    <t>2023年孟石岭镇旱改水灌溉项目</t>
  </si>
  <si>
    <t>实施桃园、柏杨岭、九台、草坪共计570亩，</t>
  </si>
  <si>
    <t>桃园村
柏杨岭村
九台村
草坪村</t>
  </si>
  <si>
    <t>有效带动432户1321名群众增收，其中脱贫户108户457人。</t>
  </si>
  <si>
    <t>充分发挥现有水田资源经济效益，提升432户农户资产性收入。</t>
  </si>
  <si>
    <t>2023年民主镇国庆、枣树、银米村旱改水灌溉项目</t>
  </si>
  <si>
    <t>实施旱改水60亩，新建取水枢纽一座，砌筑渠739米，管道120米。</t>
  </si>
  <si>
    <t>国庆村
狮子村</t>
  </si>
  <si>
    <t>壮大村集体经济，通过订单收购、务工增收、土地林地流转，劳务用工，带动农户124户368人，其中脱贫户7户21人，村股份经济合作社年收益10万元以上。</t>
  </si>
  <si>
    <t>2023年蔺河镇大湾、棋盘村旱改水灌溉项目</t>
  </si>
  <si>
    <t>棋盘村实施旱改水150亩，大湾村实施旱改水300亩，建设富硒水稻种植基地。</t>
  </si>
  <si>
    <t>大湾村
棋盘村</t>
  </si>
  <si>
    <t>壮大村集体经济，通过订单收购、务工增收、土地林地流转，劳务用工，带动农户49户126人，其中脱贫户26户58人，力争年产值达到12万元。</t>
  </si>
  <si>
    <t>2023佐龙镇华兴、正沟村旱改水灌溉项目</t>
  </si>
  <si>
    <t>在华兴村实施旱改水150亩，建成富硒稻米基地。</t>
  </si>
  <si>
    <t>华兴村
正沟村
花坝村</t>
  </si>
  <si>
    <t>壮大村集体经济，通过订单收购、务工增收、土地林地流转，劳务用工，带动农户36户120人，其中脱贫户16户53人。</t>
  </si>
  <si>
    <t>2023年石门镇大河村旱改水灌溉项目</t>
  </si>
  <si>
    <t>实施大河村灯盏湾、喻家院子55亩</t>
  </si>
  <si>
    <t>壮大村集体经济，通过订单收购、务工增收、土地林地流转，劳务用工，带动农户25户101人，其中脱贫户6户15人。</t>
  </si>
  <si>
    <t>2023年城关镇茅坪村产业园区管护提升项目</t>
  </si>
  <si>
    <t>依托岚皋县凯沃生态农林科技有限公司，新建灌溉用50m³蓄水池2座、新建拦水坝1座、敷设灌溉管网5000米。</t>
  </si>
  <si>
    <t>通过劳务用工，带动不少于20人人均增收不低于600元。带动农户115户442人，其中脱贫户86户224人。</t>
  </si>
  <si>
    <t>改善提升园区水利配套设施，带动产业发展，园区通过流转土地林地，收购农户订单、提供务工就业岗位、直接提升农户收入水平。</t>
  </si>
  <si>
    <t>2023年城关镇竹林村茶叶园区灌溉项目</t>
  </si>
  <si>
    <t>依托东均茶叶有限公司，实施茶叶管护提升300亩，新建灌溉蓄水池1座、拦水坝1处、敷设灌溉管网2000米。</t>
  </si>
  <si>
    <t>通过产业发展扶持劳务用工，带动51户163人增收带动农户66户146人，其中脱贫户31户56人。</t>
  </si>
  <si>
    <t>2023年民主镇银米村猕猴桃园区水肥一体化项目</t>
  </si>
  <si>
    <t>银米村三组组猕猴桃产业灌溉面积200亩，新建取水口2处及配套设施，新建过滤池2个、蓄水池2个、铺设供水管网12000米及田间灌溉设施，新建管理用房1间，安装相应灌溉设备（水肥一体化设备）。</t>
  </si>
  <si>
    <t>2022.11.1</t>
  </si>
  <si>
    <t>2023.10.30</t>
  </si>
  <si>
    <t>保障猕猴桃园区产业提质增效，促进经营主体及集体经济产业升级，提高经济收益。带动农户319户941人，其中脱贫户187户596人。</t>
  </si>
  <si>
    <t>2023年民主镇枣树村猕猴桃园区水肥一体化项目</t>
  </si>
  <si>
    <t>枣树村三组猕猴桃产业灌溉面积160亩，新建过滤池1个、蓄水池1个、铺设供水管网5000米及田间灌溉设施，新建管理用房1间，安装相应灌溉设备（水肥一体化设备）。</t>
  </si>
  <si>
    <t>保障猕猴桃园区产业提质增效，促进经营主体及集体经济产业升级，提高经济收益。带动农户50户180人，其中脱贫户40户135人。</t>
  </si>
  <si>
    <t>2023年民主镇枫树村猕猴桃园区水肥一体化项目</t>
  </si>
  <si>
    <t>枫树村四组猕猴桃产业灌溉面积172亩，新建取水口2处及配套设施，新建过滤池2个、蓄水池1个、铺设供水管网4000米及田间灌溉设施，新建管理用房1间，安装相应灌溉设备（水肥一体化设备）。</t>
  </si>
  <si>
    <t>枫树村</t>
  </si>
  <si>
    <t>保障猕猴桃园区产业提质增效，促进经营主体及集体经济产业升级，提高经济收益。带动农户237户686人，其中脱贫户136户374人。</t>
  </si>
  <si>
    <t>2023年石门镇大河村猕猴桃园区灌溉项目</t>
  </si>
  <si>
    <t>新建蓄水池30立方米1座、20立方米1座、50立方米1座，取水口3座，DN63主管4000米，设备及喷灌软管15000米。</t>
  </si>
  <si>
    <t>保障猕猴桃园区产业提质增效，促进经营主体及集体经济产业升级，提高经济收益。带动农户68户205人，其中脱贫户30户103人。</t>
  </si>
  <si>
    <t>2023年石门镇庄房村猕猴桃园区灌溉项目</t>
  </si>
  <si>
    <t>新建蓄水池50立方米2座，取水口3座，DN63主管5000米，设备及喷灌软管30000米，灌溉面积246亩。</t>
  </si>
  <si>
    <t>庄房村</t>
  </si>
  <si>
    <t>保障猕猴桃园区产业提质增效，促进经营主体及集体经济产业升级，提高经济收益。带动农户420户1185人，其中脱贫户196户535人。</t>
  </si>
  <si>
    <t>2023年佐龙镇花坝村莲藕产业、茶园灌溉项目</t>
  </si>
  <si>
    <t>三组麻子坪新建蓄水池5m³两座、灌溉水渠1.3公里</t>
  </si>
  <si>
    <t>花坝村</t>
  </si>
  <si>
    <t>保障莲藕、茶叶园区产业提质增效，促进经营主体及集体经济产业升级，提高经济收益。带动农户20户45人，其中脱贫户10户20人。</t>
  </si>
  <si>
    <t>2023年官元镇团兴村猕猴桃园区水肥一体化建设项目</t>
  </si>
  <si>
    <t>新建团兴村猕猴桃园区灌溉工程一处，建取水口一口、10立方米过滤池一座、30立方米蓄水池一座、配套4000米供水管网及园区水肥一体配套设施</t>
  </si>
  <si>
    <t>项目带动300亩猕猴桃产业园区发展，解决园区严重缺水困难，惠及项目区36户，131个脱贫人口直接受益，有效巩固提升脱贫攻坚成果</t>
  </si>
  <si>
    <t>2023年南宫山镇西河村猕猴桃水肥一体化财政以工代赈项目</t>
  </si>
  <si>
    <t>依托西河村股份经济合作社建设西河村240亩猕猴桃水肥一体化工程，包括拦水坝1座、过滤蓄水池1座、水肥一体化管理用房1处、灌溉主管道2.4公里、灌溉支管5公里，建成后形成资产归西河村股份经济合作社。</t>
  </si>
  <si>
    <t>改善灌溉设施，提升灌溉质量，保障产业的稳步发展，实现产业增收。收益人口89户195人，其中脱贫户16户34人。</t>
  </si>
  <si>
    <t>岚皋县城关镇农2023年中央财政以工代赈项目</t>
  </si>
  <si>
    <t>实施永丰村三组农田灌溉蓄水堰8000㎡（其中扩建2000㎡，提升修复6000㎡），新建灌溉堰道4000m。</t>
  </si>
  <si>
    <t>新建
改建</t>
  </si>
  <si>
    <t>通过订务工增收、土地林地流转，劳务用工，带动69户139人均增收1000元</t>
  </si>
  <si>
    <t>2023年大道河镇东坪村茶园灌溉项目</t>
  </si>
  <si>
    <t>新建取水口2处、20立方米过滤池2个，100立方米蓄水池2个，安装管网3000米，实施茶园灌溉200亩。</t>
  </si>
  <si>
    <t>东坪村</t>
  </si>
  <si>
    <t>保障茶叶园区产业提质增效，促进经营主体及集体经济产业升级，提高经济收益。带动农户224户746人，其中脱贫户126户416人。</t>
  </si>
  <si>
    <t>2023年国家级农产品加工龙头企业培育项目</t>
  </si>
  <si>
    <t>依托岚皋县明富魔芋科技开发有限公司开发新产品2个；改造企业办公用房、管理用房600平方米，完成厂区环境整治提升40亩；改造厂区路网300米。</t>
  </si>
  <si>
    <t>通过就业务工预计带动26户76人（其中脱贫记20户51人）人均增收500元。建成后产权归岚皋县明富魔芋科技开发有限公司。</t>
  </si>
  <si>
    <t>带动产业发展，通过劳务用工带动群众产业增收</t>
  </si>
  <si>
    <t>2023年企业技改扩能项目</t>
  </si>
  <si>
    <t>对经营主体进行奖补，依托岚皋县烛山食业有限公司，购置全自动定量包装生产线1条，压榨机及传送带5台，环保燃机1套及自动上料机等设备，研发新产品2个以上。</t>
  </si>
  <si>
    <t>通过劳务用工，预计带动25户72人（其中脱贫户12户31人）人均增收500元。建成后形成的产权归岚皋县烛山食业有限公司。</t>
  </si>
  <si>
    <t>2023年岚皋富硒鲜魔芋豆腐加工建设项目</t>
  </si>
  <si>
    <t>对经营主体进行奖补，依托岚皋县嘉瑞祥农产品开发有限公司，建设加工厂房100平方米，建成富硒鲜魔芋加工生产线1条，完善配套设施。</t>
  </si>
  <si>
    <t>通过劳务用工，预计带动12户30人（其中脱贫户8户21人）人均增收500元。建成后形成的产权归岚皋县嘉瑞祥农产品开发有限公司。</t>
  </si>
  <si>
    <t>2023年魔芋种植加工建设项目</t>
  </si>
  <si>
    <t>对经营主体进行奖补，依托安康富硒乐农业发展有限公司，新建林下魔芋种芋200亩，新建魔芋生产初加工厂1000平方米，建成魔芋片（干）加工生产线1条。</t>
  </si>
  <si>
    <t>榨溪村</t>
  </si>
  <si>
    <t>通过土地流转、劳务用工，预计带动25户70人（其中脱贫户18户45人）人均增收300元。建成后产权归属安康富硒乐农业发展有限公司。</t>
  </si>
  <si>
    <t>带动产业发展，通过土地流转、劳务用工等方式带动农户增收</t>
  </si>
  <si>
    <t>2023年佐龙镇朝阳村产业发展项目</t>
  </si>
  <si>
    <t>对经营主体进行奖补，依托岚皋县朝源瓜果种植农民专业合作社，新建小麦加工厂600平方米，购置加工设备一套；种植小麦200亩。</t>
  </si>
  <si>
    <t>朝阳村</t>
  </si>
  <si>
    <t>通过产业发展扶持，订单收购，劳务用工等方式预计带动35户78人（其中脱贫户22户61人）增收致富，预计带动农户户均增收1000元。建成后形成的产权归岚皋县朝源瓜果种植农民专业合作社。</t>
  </si>
  <si>
    <t>带动产业发展扶持，通过订单收购、劳务用工直接提升农户收入水平</t>
  </si>
  <si>
    <t>2023年蔺河镇和平村富硒菜籽油加工生产流水线项目</t>
  </si>
  <si>
    <t>对经营主体进行奖补，依托岚皋县西部皇田粮油有限公司新建富硒大米和菜籽油生产加工厂房（1200平方米），新增菜籽油加工生产流水线一条。</t>
  </si>
  <si>
    <t>通过流转土地、劳务用工，预计带动62户186人（其中脱贫户35户105人）人均增收600元。建成后形成的资产产权归岚皋县西部皇田粮油有限公司。</t>
  </si>
  <si>
    <t>2023年南宫山镇溢河村苦荞加工项目</t>
  </si>
  <si>
    <t>对经营主体进行奖补，依托陕西岚皋博硒农林科技开发有限责任公司，在溢河村建设苦荞种植基地700亩，新建厂房500平方，建设大豆油、菜籽油生产线各一条，按照固定资产投资30%予以补助。</t>
  </si>
  <si>
    <t>溢河村</t>
  </si>
  <si>
    <t>通过土地流转、劳务用工方式，预计带动103户270人（其中脱贫户40户67人）户均增收600元以上。建成后形成的资产产权归陕西岚皋博硒农林科技开发有限责任公司。</t>
  </si>
  <si>
    <t>带动粮食生产发展，通过土地流转、劳务用工方式直接提升农户收入水平</t>
  </si>
  <si>
    <t>2023年城关镇爱国村生猪养殖延链补链深项目</t>
  </si>
  <si>
    <t>对经营主体进行奖补，依托岚皋县晟兴源农业开发有限公司，建成标准化圈舍2万平方米，安装自动化料线系统，引进二元母猪3000头。</t>
  </si>
  <si>
    <t>2023.1.1</t>
  </si>
  <si>
    <t>以园区务工、土地流转等形式，预计带动60户110人（其中脱贫户22户25人）户均增收300元以上，建成后形成的产权归岚皋县晟兴源农业开发有限公司。</t>
  </si>
  <si>
    <t>带动生猪产业发展，通过劳务用工、土地、林地流转、订单收购方式直接提升农户收入水平</t>
  </si>
  <si>
    <t>2023年蔺河镇茶园村鸡蛋加工延链补链深项目</t>
  </si>
  <si>
    <t>对经营主体进行奖补，依托安康康泰牧业责任有限公司，新建厂房1500平方米，新建自动化蛋品加工生产线2条，年产蛋品3000万枚</t>
  </si>
  <si>
    <t>通过园区务工、土地流转等形式，预计带动30户100人（其中脱贫户10户32人），户均增收300元以上，建成后形成的产权归安康康泰牧业责任有限公司。</t>
  </si>
  <si>
    <t>带动蛋产业发展，通过劳务用工、土地、林地流转、订单收购方式直接提升农户收入水平</t>
  </si>
  <si>
    <t>2023年官元镇吉安社区粉条厂建设项目</t>
  </si>
  <si>
    <t>对经营主体进行奖补，依托岚皋县巴人味源农产品加工有限公司，新建500平方米淀粉加工厂房一个、新建300平方米粉条加工、包装生产线一条，购置淀粉加工生产设备、粉条加工、包装设备各一套；生产污水处理池及配电室，配套完善水电等附属设施</t>
  </si>
  <si>
    <t>通过土地流转、园区劳务务工、订单收购，预计带动90户275人发展（其中，50户脱贫户154人），预计带动农户人均增收500元，建成后形成资产归岚皋县巴人味源农产品加工有限公司</t>
  </si>
  <si>
    <t>带动产业发展，通过土地流转、园区劳务务工，直接提升农户收入水平。</t>
  </si>
  <si>
    <t>2023滔河镇现代中药材全产业链建设项目</t>
  </si>
  <si>
    <t>对经营主体进行奖补，新建中药材种植基地1100亩（柏坪村扩种淫羊藿200亩、同心扩种大黄200亩、云木香300亩、兴隆村扩种淫羊藿林200亩、双向扩种黄连200亩），管护提升全镇黄连、云木香、白芨、杜仲、五味子、淫羊藿等道地药材5000亩，扩建中药材粗加工基地、新建中药饮片生产基地，内含中药饮片研发中心、药膳疗养中心等，配套建设相关附属设施设备。</t>
  </si>
  <si>
    <t>各村</t>
  </si>
  <si>
    <t>通过土地流转、订单收购等方式，预计带动323户841人（其中脱贫户160户427人）户均增收500元，建成后形成的资产产权归经营主体。</t>
  </si>
  <si>
    <t>带动产业发展，通过土地流转、订单收购等方式直接提升农户收入水平。</t>
  </si>
  <si>
    <t>2023年佐龙镇农产品储藏加工园建设项目</t>
  </si>
  <si>
    <t>建设农产品生产加工标准化厂房1400平方米，配套建设低温冷藏保鲜库等设施。</t>
  </si>
  <si>
    <t>县乡村振兴局</t>
  </si>
  <si>
    <t>通过建设标准化厂房，延伸产业延链补链，提供农产品冷藏保鲜，带动农户农产品质量，农户直接受益，预计带动农户65户165人，其中脱贫户46户112人。</t>
  </si>
  <si>
    <t>通过建设标准化厂房，延伸产业延链补链，提供农产品冷藏保鲜，带动农户农产品质量，带动农户增收致富。</t>
  </si>
  <si>
    <t>2023年城关镇水田村亚兴装饰材料生产项目</t>
  </si>
  <si>
    <t>依托安康欣禾亚业木业有限公司租赁厂房3000平方米，购置相关生产设备，新建现代装饰材料生产线4条。</t>
  </si>
  <si>
    <t>水田村</t>
  </si>
  <si>
    <t>租赁厂房3000平方米，购置相关生产设备，新建现代装饰材料生产线4条。项目建成后可稳定提供40个就业岗位。</t>
  </si>
  <si>
    <t>2023年岚皋县富硒食品仓储物流建设项目</t>
  </si>
  <si>
    <t>新建富硒食品仓储厂房500㎡，商务展销大厅500㎡，设备购置5台、冷链物流运输车辆1辆。</t>
  </si>
  <si>
    <t>24个月</t>
  </si>
  <si>
    <t>岚皋县供销企业（集团）管理有限公司</t>
  </si>
  <si>
    <t>岚皋县供销合作社联合社</t>
  </si>
  <si>
    <t>新街</t>
  </si>
  <si>
    <t>通过镇村供销合作社及农村综合服务社网点收购农副产品，园区劳务务工，有效拓宽农民增收渠道，预计带动1005户3020人（其中，脱贫户512户1500人），带动农户户均增收2100元。建成后形成资产归岚皋县供销社集体资产。</t>
  </si>
  <si>
    <t>带动当地产业发展，收购农户农副产品，加工厂内提供务工就业岗位、直接提升农户收入水平。</t>
  </si>
  <si>
    <t>2023年岚皋县富硒食品产业园建设项目</t>
  </si>
  <si>
    <t>新建项目总建筑面积约9903.24平方米，均为地上建筑。具体建设内容包含2栋标准厂房，1栋天然气管理区，配套水、电、路、讯、污水处理等设施。</t>
  </si>
  <si>
    <t>岚皋县六口工业园区建设开发有限责任公司</t>
  </si>
  <si>
    <t>岚皋县六口工业园区管委会</t>
  </si>
  <si>
    <t>目标1：项目受益人口≥500人。
 目标2：项目期间带动人口用工50人。
 目标3：直接受益人口≥200人。</t>
  </si>
  <si>
    <t>土地流转、提供就业岗位300-500、订单收购</t>
  </si>
  <si>
    <t>岚皋县商贸体系供应链（安康无水港岚皋分站）一期项目</t>
  </si>
  <si>
    <t>购买土地、 建厂房，购 置快递物流 车辆，提供物流快递件的仓储、 分拣、中转、 配送等服务；镇村快递物流站点建设；承建安康无水港岚皋分站相关基础建设。</t>
  </si>
  <si>
    <t>2022.10.1</t>
  </si>
  <si>
    <t>2023.12.31</t>
  </si>
  <si>
    <t>快递物流企业</t>
  </si>
  <si>
    <t>县经贸局</t>
  </si>
  <si>
    <t>罗金坪社区</t>
  </si>
  <si>
    <t>搭建县域商业服务体系，建立县镇村三级快递物流体系，提升综合服务能力，满足群众消费需求。</t>
  </si>
  <si>
    <t>带动创业就业，工业品下行、农产品上行、促进消费、服务群众</t>
  </si>
  <si>
    <t>2023年岚皋县互助资金协会借款贴息项目</t>
  </si>
  <si>
    <t>金融扶持：对全县1589户脱贫户、监测户使用互助资金协会借款进行贴息</t>
  </si>
  <si>
    <t>为1200户符合条件发展产业的脱贫户、监测户提供金融扶持，持续带动农户发展产业。</t>
  </si>
  <si>
    <t>为符合条件发展产业的脱贫户、监测户提供金融扶持，持续带动农户发展产业</t>
  </si>
  <si>
    <t>2023年岚皋县脱贫人口小额信贷贴息项目</t>
  </si>
  <si>
    <t>金融扶持：对全县脱贫户、监测户使用5321贷款进行贴息</t>
  </si>
  <si>
    <t>为8377户符合条件发展产业的脱贫户、监测户提供金融扶持，持续带动农户发展产业。</t>
  </si>
  <si>
    <t>2022年岚皋县“三类户”产业奖补项目</t>
  </si>
  <si>
    <t>对全县869户“三类户”发展产业进行奖补，每户不超过3000元。</t>
  </si>
  <si>
    <t>对符合产业发展规划，自主发展魔芋、茶叶、猕猴桃、畜牧主导产业及其他增收产业的“三类户”，根据产业规模给予适当扶持。每户每年扶持金额最高不超过3000元，通过产业奖补到户，提升农户收入水平。</t>
  </si>
  <si>
    <t>产业发展奖补到户，农户直接受益。</t>
  </si>
  <si>
    <t>2022年岚皋县经营主体产业发展贴息项目</t>
  </si>
  <si>
    <t>对全县符合经营主体发展特色产业银行贷款贴息</t>
  </si>
  <si>
    <t>银行贷款贴息补助，扶持企业壮大生产规模，带动农户增收致富。</t>
  </si>
  <si>
    <t>对全县符合发展特色产业经营主体的银行贷款贴息进行补助，为新型经营主体产业发展提档升级提供金融支持。</t>
  </si>
  <si>
    <t>2023年岚皋县电商产业发展项目建设奖励扶持</t>
  </si>
  <si>
    <t>1、建立岚皋云仓，配备基础预冷设施、基本办公设施、冷链车1台及仓储物流分拣设备；
2、建立以岚皋魔芋、茶叶、猕猴桃、富硒水、毛绒玩具、岚皋味道为主，安康市其他县域为辅融合发展的产品供应链体系1条，完善农产品数据库；
3、建立秦巴岚皋抖音官方旗舰店1个，整合县内外达人资源，以政府领导宣传为背书，大力推进农产品上行，实现季度销售额过1000万元以上，结合交通区位优势，做西北产品集散地，通过以销定产，以产促销，进一步壮大县域经济发展，逐步推进买天下卖天下模式。</t>
  </si>
  <si>
    <t>2023/10/30</t>
  </si>
  <si>
    <t>岚皋县电子商务服务中心</t>
  </si>
  <si>
    <t>通过企业提质增效，带动农户就近务工，签订收购订单，预计带动15户40人，实现季度销售额过1000万元以上。</t>
  </si>
  <si>
    <t>1、通过就业务工带动10人以上月均增收3000元以上；
2、通过签订农产品收购协议带动200人以上增收。</t>
  </si>
  <si>
    <t>2023年苏陕协作扶持产业发展项目</t>
  </si>
  <si>
    <t>运用苏陕协作对口帮扶资金，支持重点龙头企业，助力全县产业发展，带动农户发展增收</t>
  </si>
  <si>
    <t>扶持企业发展，提供务工就业岗位，带动农户增收致富</t>
  </si>
  <si>
    <t>运用苏陕协作对口帮扶资金，支持重点龙头企业，助力我县产业发展，带动农户发展</t>
  </si>
  <si>
    <t>2023年岚皋县电商示范项目建设</t>
  </si>
  <si>
    <t>1、整合县域电商达人打造电商创业示范街区，扶持10户以上电商企业入驻，开展前店后厂的销售模式；
2、通过品牌培育、产业帮销、人才培育、物流整合，集中资源和帮扶力量建立电商产业示范镇2个，电商产业示范村2个，培育电商示范企业10个，电商创业致富带头人5名。</t>
  </si>
  <si>
    <t>助力县域农产品上行，实现农产品线上销售额达8000万以上。</t>
  </si>
  <si>
    <t>2023年大道河镇农村安全饮水改造提升项目</t>
  </si>
  <si>
    <t>实施东坪、淳风、茶农、月池台、白果台农村安全饮水改造提升8处，改造提升取水口8处、新修及改造过滤池8个，新建及改造蓄水池10个，安装管网32000米，</t>
  </si>
  <si>
    <t>白果坪村</t>
  </si>
  <si>
    <t>基础设施直接受益，改善提升农户生产生活用水，通过劳务务工，带动农户增收致富。预计带动279户855人，其中脱贫户40户156人。形成资产归村集体经济。</t>
  </si>
  <si>
    <t>基础设施直接受益，改善提升农户生产生活用水，通过劳务务工，带动农户增收致富。</t>
  </si>
  <si>
    <t>2023年民主镇农村安全饮水工程提升项目</t>
  </si>
  <si>
    <t>对民主镇20村2社区安全饮水工程进行改造提升，主要对部分老旧水池、老化管道管件进行维修更换、增加取水口及一体化净水设备安装。</t>
  </si>
  <si>
    <t>基础设施直接受益，改善提升农户生产生活用水，通过劳务务工，带动农户增收致富。预计带动863户2819人，其中脱贫户630户1993人。形成资产归村集体经济。</t>
  </si>
  <si>
    <t>2023年城关镇联春村杜家沟饮水改造工程</t>
  </si>
  <si>
    <t>新建20立方米蓄水池两座、铺设供水管道800米。</t>
  </si>
  <si>
    <t>联春村</t>
  </si>
  <si>
    <t>基础设施直接受益，改善提升农户生产生活用水，通过劳务务工，带动农户增收致富。预计带动5户21人，其中脱贫户5户21人。形成资产归村集体经济。</t>
  </si>
  <si>
    <t>2023年城关镇竹林村农村饮水巩固提升项目</t>
  </si>
  <si>
    <t>一组、四组、六组、八组、十一组新建10m³蓄水池2座、20m³蓄水池2座、拦水坝2座、铺设供水管网3500米。</t>
  </si>
  <si>
    <t>基础设施直接受益，改善提升农户生产生活用水，通过劳务务工，带动农户增收致富。预计带动268户698人，其中脱贫户107户305人。形成资产归村集体经济。</t>
  </si>
  <si>
    <t>2023年城关镇爱国村农村饮水巩固提升项目</t>
  </si>
  <si>
    <t>新建20立方米蓄水池两座、铺设供水管道1200米。</t>
  </si>
  <si>
    <t>基础设施直接受益，改善提升农户生产生活用水，通过劳务务工，带动农户增收致富。预计带动35户126人，其中脱贫户5户21人。形成资产归村集体经济。</t>
  </si>
  <si>
    <t>2023年蔺河镇草垭村农村饮水巩固提升项目</t>
  </si>
  <si>
    <t>改造农村饮水管网4600米，安装智能水表186户。</t>
  </si>
  <si>
    <t>基础设施直接受益，改善提升农户生产生活用水，通过劳务务工，带动农户增收致富。预计带动297户799人，其中脱贫户120户294人。形成资产归村集体经济。</t>
  </si>
  <si>
    <t>2023年孟石岭镇集镇安全饮水巩固提升项目</t>
  </si>
  <si>
    <t>对进行集镇水厂提升改造，安装智能水表500余套，全面启动智慧水务项目。</t>
  </si>
  <si>
    <t>集镇</t>
  </si>
  <si>
    <t>基础设施直接受益，改善提升农户生产生活用水，通过劳务务工，带动农户增收致富。预计带动500户1288人，其中脱贫户187户627人。形成资产归村集体经济。</t>
  </si>
  <si>
    <t>2023年孟石岭镇安全饮水巩固提升建设项目</t>
  </si>
  <si>
    <t>对丰坪村七组新建10立方米蓄水池1座，铺设饮水管网600米，柏杨林村二组新建10立方米蓄水池1座，铺设饮水管网1000米，丰景村四至八组蓄水池修复，新建拦水坝1座，饮水管网1000米。</t>
  </si>
  <si>
    <t>2个月</t>
  </si>
  <si>
    <t>丰坪村
柏杨林村
丰景村</t>
  </si>
  <si>
    <t>基础设施直接受益，改善提升农户生产生活用水，通过劳务务工，带动农户增收致富。预计带动132户266人，其中脱贫户56户129人。形成资产归村集体经济。</t>
  </si>
  <si>
    <t>2023年石门镇月星社区农村饮水巩固提升项目</t>
  </si>
  <si>
    <t>月星一组粟家湾、二组庙湾人饮工程，新建50立方米蓄水池2座，三组唐家坪、四组里头湾人饮工程，新建10立方米的沉淀池两座。</t>
  </si>
  <si>
    <t>月星社区</t>
  </si>
  <si>
    <t>基础设施直接受益，改善提升农户生产生活用水，通过劳务务工，带动农户增收致富。预计带动65户320人，其中脱贫户30户96人。形成资产归村集体经济。</t>
  </si>
  <si>
    <t>2023年石门镇新生村农村饮水巩固提升项目</t>
  </si>
  <si>
    <t>新建40m³蓄水池一座，40m³过滤池一座，饮水管道5km。</t>
  </si>
  <si>
    <t>新生村</t>
  </si>
  <si>
    <t>2023年滔河镇漳河集镇农村饮水巩固提升项目</t>
  </si>
  <si>
    <t>维修拦水坝1处，新修100立方米蓄水池一座，砼破除路面6000米，铺设θ63管网4000米、θ25管网2000米，安装智能水表200只。</t>
  </si>
  <si>
    <t>兴隆村
长滩村</t>
  </si>
  <si>
    <t>该项目建成后，可解决200户842人（其中，脱贫户124户612人）饮水保障，改善生活条件，保障卫生厕所供水需求；改善生产条件，有助于保障群众发展养殖产业，达到增收效果。形成资产归同心村村集体经济。</t>
  </si>
  <si>
    <t>基础设施直接受益，通过劳务务工带动农户增收，巩固安全饮水成果，改善提升群众生产生产生活条件。</t>
  </si>
  <si>
    <t>2023年滔河镇联合村二组、五组农村饮水巩固提升项目</t>
  </si>
  <si>
    <t>二组新修拦水坝1座、过滤池1座、蓄水池1座，铺设管网2000米；五组新修拦水坝1座、过滤池一座，铺设管网1000米</t>
  </si>
  <si>
    <t>联合村</t>
  </si>
  <si>
    <t>该项目建成后，可解决32户88人（其中，脱贫户15户52人）饮水保障，改善生活条件，保障卫生厕所供水需求；改善生产条件，有助于保障群众发展魔芋产业，达到增收效果。形成资产归联合村村集体经济。</t>
  </si>
  <si>
    <t>2023年佐龙镇晓道集镇供水农村饮水巩固提升项目</t>
  </si>
  <si>
    <t>改造取水口1处，管网改造6900米,消毒设备一套，安装智能水表120块</t>
  </si>
  <si>
    <t>改造</t>
  </si>
  <si>
    <t>基础设施直接受益，改善提升农户生产生活用水，通过劳务务工，带动农户增收致富。预计带动121户592人，其中脱贫户52户170人。形成资产归双喜村集体经济。</t>
  </si>
  <si>
    <t>2023年佐龙镇明星村农村饮水巩固提升项目</t>
  </si>
  <si>
    <t>六组新建集水井一处，5m³蓄水池一座，管网300米；三组取水口加固维修一处；一组新建拦水坝一处，5m³蓄水池一座，管网150米</t>
  </si>
  <si>
    <t>明星村</t>
  </si>
  <si>
    <t>基础设施直接受益，改善提升农户生产生活用水，通过劳务务工，带动农户增收致富。预计带动21户96人，其中脱贫户11户40人。形成资产归明星村集体经济。</t>
  </si>
  <si>
    <t>2023年佐龙镇长春村农村饮水巩固提升项目</t>
  </si>
  <si>
    <t>更换七八九组饮水主管道3000米，安装智能水表200块</t>
  </si>
  <si>
    <t>长春村</t>
  </si>
  <si>
    <t>基础设施直接受益，改善提升农户生产生活用水，通过劳务务工，带动农户增收致富。预计带动200户552人，其中脱贫户96户265人。形成资产归长春村集体经济。</t>
  </si>
  <si>
    <t>2023年南宫山镇双岭村饮水设施建设项目</t>
  </si>
  <si>
    <t>新建双岭村二组拦水坝1座、10立方米过滤蓄水池1座、5立方减压池1座及铺设管道4000米</t>
  </si>
  <si>
    <t>双岭村</t>
  </si>
  <si>
    <t>改善农村饮水设施，提升饮水质量，保障饮水安全。受益群众42户126人，其中脱贫户16户37人。形成资产归双岭村集体经济。</t>
  </si>
  <si>
    <t>提升基础设施，改善饮水设施，保障饮水安全，群众直接受益。</t>
  </si>
  <si>
    <t>2023年佐龙镇乱石沟村至杜坝村道路提升工程</t>
  </si>
  <si>
    <t>实施乱石沟村至杜坝村村级道路提升里程4.5公里，主要实施挡土墙、错车道、安防设施等。</t>
  </si>
  <si>
    <t>乱石沟村
杜坝村</t>
  </si>
  <si>
    <t>基础设施直接受益，通过带动产业发展、务工增收，带动农户228户454人，其中脱贫户58户171人。</t>
  </si>
  <si>
    <t>基础设施直接受益，改善提升农户生产生活条件，提供务工就业岗位，带动农户增收致富。</t>
  </si>
  <si>
    <t>2023年滔河镇葵花村道路建设工程</t>
  </si>
  <si>
    <t>新建道路里程5.1公里（葵花至庙梁子），路基宽度6.5米。</t>
  </si>
  <si>
    <t>改善336户生产生活条件，辐射带动辖区旅游产业效益。</t>
  </si>
  <si>
    <t>2023年四季镇木竹村道路建设工程</t>
  </si>
  <si>
    <t>新建道路里程4.8公里（木竹村十八拐至漆树梁），路基宽度6.5米。</t>
  </si>
  <si>
    <t>木竹村</t>
  </si>
  <si>
    <t>改善469户生产生活条件，辐射带动辖区旅游产业效益。</t>
  </si>
  <si>
    <t>2023年民主镇新喜村四组通组道路硬化工程</t>
  </si>
  <si>
    <t>实施新喜村四组通组道路硬化1.6公里（其中：陈声茫门前至杨国义屋旁岔路口1公里；瓦厂沟至徐家会院坝0.6公里）；道路宽3.5米；主要建设内容包括土石方开挖、路面硬化、涵洞、挡墙、排水沟、安全防护等。</t>
  </si>
  <si>
    <t>新喜村</t>
  </si>
  <si>
    <t>基础设施直接受益，带动产业发展，务工增收，改善提升农户生产生活条件。</t>
  </si>
  <si>
    <t>改善群众出行条件，直接受益或带动群众34户106人，其中脱贫户16户53人。</t>
  </si>
  <si>
    <t>2023年堰门镇瑞金村三、四组通村组道路硬化项目</t>
  </si>
  <si>
    <t>瑞金村玄天宫安置点岔路口至狗屎梁三叉路口道路硬化1.1公里，路面宽3.5米，主要内容包括土石方开挖，路基回填、路堑墙800立方米，涵管2处、排水沟。</t>
  </si>
  <si>
    <t>瑞金村</t>
  </si>
  <si>
    <t>提升110户群众生活环境，带动15人劳务人均增收8000元</t>
  </si>
  <si>
    <t>2023年南宫山镇花里村至红日社区联村路建设项目</t>
  </si>
  <si>
    <t>实施花里村至红日社区新修连村路2.85公里，其中硬化0.6公里（李峰茶厂—毛狗梁，其中拓宽改造1.1公里，新开挖路1.75公里），路基宽度4.5米</t>
  </si>
  <si>
    <t>花里村
红日社区</t>
  </si>
  <si>
    <t>实现道路通畅，带动产业发展，保障村民安全出行。受益群众189户346人，其中脱贫户43户94人。提升通行条件，提高群众满意度。</t>
  </si>
  <si>
    <t>2023年城关镇城关村二组通村道路建设项目</t>
  </si>
  <si>
    <t>新建通村公路0.376公里（城关村二组朱家台子段）。主要实施旧路线改造、路面硬化、盖板涵洞、路肩墙、排水沟硬化、安保护栏及交通标示等。路基宽度4.5米，路面宽度4.5米。</t>
  </si>
  <si>
    <t>城关村</t>
  </si>
  <si>
    <t>提升60户252人生产生活条件，增加学城区位供给1080个，解决学生就近入学问题。</t>
  </si>
  <si>
    <t>2023年官元镇通村道路提升建设项目</t>
  </si>
  <si>
    <t>实施吉安社区道路水毁修复两处（王家垭子-罗家垭子），实施古家村水毁修复一处（沙湾-江池梁），主要建设内容包括挡墙、涵洞修复、换填、路面硬化等</t>
  </si>
  <si>
    <t>吉安社区
古家村</t>
  </si>
  <si>
    <t>基础设施直接受益，改善提升农户生产生活条件，提供务工就业岗位，预计带动137户296人，其中脱贫户81户183人。</t>
  </si>
  <si>
    <t>2023年堰门镇瑞金村通村组道路提升建设项目</t>
  </si>
  <si>
    <t>二组玄天宫-狗屎梁新建三角砼边沟700米，安装安全防护设施500米。二组赖娃子弯-大淌硬化路面1500平方米，新建排水管涵5处30米，路堑墙400立方米，新建三角排水540米.瑞金村二组（玄天宫安置点老茶厂）新建路堑墙长60米，均宽2.5米，高9米，回填2700立方米，硬化道路400平方米，安装安全护栏80米。</t>
  </si>
  <si>
    <t>解决320户群众生产生活环境，带动8人劳务人均增收7000元，建成后形成资产归瑞金村。</t>
  </si>
  <si>
    <t>2023年蔺河镇大湾村二、四组通组道路硬化工程</t>
  </si>
  <si>
    <t>实施通组道路硬化2公里，路面宽度3.5米（四组李辉友房后—二组杨能贵房后）。主要建设内容包括土石方开挖、路面硬化、涵洞、挡墙等</t>
  </si>
  <si>
    <t>大湾村</t>
  </si>
  <si>
    <t>基础设施直接受益，改善提升农户生产生活条件，提供务工就业岗位，预计带动284户786人，其中脱贫户109户336人。</t>
  </si>
  <si>
    <t>2023年蔺河镇棋盘村六、七组通组道路硬化工程</t>
  </si>
  <si>
    <t>实施通组道路硬化公路2.2公里，路面宽度3.5米（棋盘村老活动室-六组老学校-七组鹰嘴石）。主要建设内容包括土石方开挖、路面硬化、涵洞、挡墙等</t>
  </si>
  <si>
    <t>棋盘村</t>
  </si>
  <si>
    <t>基础设施直接受益，改善提升农户生产生活条件，提供务工就业岗位，预计带动380户1202人，其中脱贫户176户527人。</t>
  </si>
  <si>
    <t>2023年蔺河镇棋盘村村级道路改造提升工程</t>
  </si>
  <si>
    <t>改造提升棋盘村村级道路5.5公里。主要建设内容包括土石方开挖、涵洞、挡墙等</t>
  </si>
  <si>
    <t>2023年民主镇民主片区村组道路提升建设项目</t>
  </si>
  <si>
    <t>实施民主片区道路补短5.5公里。
1.实施五一村村级公路补短板0.4公里（民主中学至石马嘴），主要实施路面修复、涵洞、挡墙、排水沟等。
2.实施新喜村通村道路提升工程1公里（打瓜沟口至张昌友院坝、肖太金屋后），主要实施路基路面修复、涵洞边沟、里外挡墙等；
3.实施枫树村组道路补短板2.3公里。（小镇河口桥至周家院子），主要实施路基缺口路面修复、涵洞边沟、波形护栏等。
4.实施马安村组道路补短板0.6公里。（一组至七组），主要实施路面修复、涵洞、挡墙、排水沟等。
5.实施银米村一组、四组、三组道路补短板1公路（一组吴建顺门口，胡顺华对面，耿永刚房子旁边，四组徐传宝门口至储召林门口500米断板、三组水窖梁至杨大珍门口150米，杨大全门口至黄孔树门口50米，耿永堂老房子门口50米）主要实施主要实施路基缺口路面修复、涵洞边沟、波形护栏等。
6.实施明珠社区二组道路补短板1公里，主要实施施路面修复、涵洞、挡墙、排水沟等</t>
  </si>
  <si>
    <t>五一村
新喜村
枫树村
马安村
银米村
明珠社区</t>
  </si>
  <si>
    <t>基础设施直接受益、产业发展扶持、劳动务工</t>
  </si>
  <si>
    <t>2023年民主镇铁炉片区村组道路提升建设项目</t>
  </si>
  <si>
    <t>实施铁炉片区道路补短2.72公里。
1.实施红星村二组水毁路面修复20米、挡墙砌筑70米、涵洞2处。
2.实施兰家坝村组道路补短板1.5公里（五、六、八、九、十组）。主要实施路基缺口路面修复、涵洞边沟、波形护栏等。
3.实施光荣村组道路补短板0.4公里。（金家湾口至先锋学校），主要实施路基缺口路面修复、涵洞边沟等。
4.实施狮子村道路补短板0.8公里。（狮子桥至土桥），主要实施路基缺口路面修复、边沟、弯道加宽等；</t>
  </si>
  <si>
    <t>红星村
兰家坝村
光荣村
狮子村</t>
  </si>
  <si>
    <t>2023年民主镇明珠社区通组道路硬化工程</t>
  </si>
  <si>
    <t>实施吕家湾道路道路1.2公里（吕家湾村级主干线至高仕康门口），道路面宽3.5米；主要建设内容包括土石方开挖、路面硬化、涵洞、挡墙、排水沟等。</t>
  </si>
  <si>
    <t>明珠社区</t>
  </si>
  <si>
    <t>2023年佐龙镇佐龙村通村组道路完善工程</t>
  </si>
  <si>
    <t>四组道路完善1公里（211国道至碾盘湾），宽3.5米，厚度18公分</t>
  </si>
  <si>
    <t>基础设施直接受益，改善提升农户生产生活条件，提供务工就业岗位，预计带动24户70人，其中脱贫户8户26人。</t>
  </si>
  <si>
    <t>2023年大道河镇通村组道路提升项目</t>
  </si>
  <si>
    <t>实施大道河镇通组道路改造提升3.3公里，修建挡墙1处，涵洞7处。其中月池台村通村道路改造提升1.5公里（八方院子---况家沟），实施安防规模1公里；白果坪道路硬化300米（桑园岔路口--毛家崖子）；茶农村六组砼边沟1.5公里（三岔河商店--曾家淌）。东坪村道路安防隐患整治里程4公里（村入口路--向阳盘道拐），实施安防规模2.5公里，安装护栏及警示桩公里，配套完成相关附属设施。</t>
  </si>
  <si>
    <t>月池台村
白果坪村
茶农村    东坪村</t>
  </si>
  <si>
    <t>基础设施直接受益、产业发展扶持、劳动务工、改善提高群众生活条件</t>
  </si>
  <si>
    <t>2023年孟石岭镇村级道路提升建设工程</t>
  </si>
  <si>
    <t>实施道路硬化2.35公里。（起点1：水泥路头-终点1：瓦厂堡盘道，里程0.6公里；起点2：九组蒋家门口-终点2：欧家老屋场，里程0.2公里；起点3：碾盘湾口-终点3：徐家院子，里程0.24公里；起点4：黄家堡岔路-终点4：阴坡王家屋后，里程1.31公里路基宽度4.5米，路面宽度3.5米）；
实施村级道路提升工程12.3公里（起点：跃进河口-终点：水泥路完头），主要实施路基换填1350立方米，修复破损路面4500平方米，新建公路内挡1500立方米，新建公路外挡2000立方米。</t>
  </si>
  <si>
    <t>前进村
丰景村</t>
  </si>
  <si>
    <t>基础设施直接受益，改善提升农户生产生活条件，提供务工就业岗位，预计带动897户1689人，其中脱贫户200户622人。</t>
  </si>
  <si>
    <t>2023年孟石岭镇富家坝安置小区吊桥拆除重建项目</t>
  </si>
  <si>
    <t>拆除重建富家坝安置小区重建吊桥一座，桥梁长80.3米，主要包括双向98米钢缆架设，180平方米桥面铺设等。</t>
  </si>
  <si>
    <t>基础设施直接受益，改善提升农户生产生活条件，提供务工就业岗位，预计带动168户347人，其中脱贫户55户165人。</t>
  </si>
  <si>
    <t>2023年孟石岭镇九台村一二组道路提升建设项目</t>
  </si>
  <si>
    <t>实施道路硬化2.5公里，起点：马家院子-终点：肖家院子，路面度宽3.5米。</t>
  </si>
  <si>
    <t>九台村</t>
  </si>
  <si>
    <t>有效改善56户6144名群众出行条件，其中脱贫户135户78人。</t>
  </si>
  <si>
    <t>2023年石门镇大河村长坝大桥建设项目</t>
  </si>
  <si>
    <t>修建一座跨度50米砼板桥1座，桥面宽度5.5米，连接线硬化100米</t>
  </si>
  <si>
    <t>基础设施直接受益，改善提升农户生产生活条件，提供务工就业岗位，预计带动86户350人，其中脱贫户25户80人。</t>
  </si>
  <si>
    <t>2023年石门镇水毁道路修复建设项目</t>
  </si>
  <si>
    <t>实施月星社区龙潭子旁边水沟涵管及八字口及涵管；老鸦村道路修复实施管绪东门口挡墙80方、赵良满地挡墙30方、王从礼门口挡墙30方、赵良明挡墙130方等。双丰村三湾大桥至阳坡盘道断板5处、路基垫方3处；庄房村五组道路塌方修复挡土墙120立方米、垫方80平方米；修复新生村二组大湾水毁路50米，修建新生村二组大湾村级公路内挡墙350立方米。乐景村修复排水沟200米。平安村修复公路外挡120立方米；面板修复共1000平方米。</t>
  </si>
  <si>
    <t>月星社区
老鸦村
双丰村
庄房村
新生村</t>
  </si>
  <si>
    <t>基础设施直接受益，改善提升农户生产生活条件，提供务工就业岗位，预计带动831户2284人，其中脱贫户490户1416人。</t>
  </si>
  <si>
    <t>2023年石门镇双丰村园区道路安防工程项目</t>
  </si>
  <si>
    <t>修建波形梁护栏1300米（阳坡盘道至姚家院子）</t>
  </si>
  <si>
    <t>双丰村</t>
  </si>
  <si>
    <t>基础设施直接受益，改善提升农户生产生活条件，提供务工就业岗位，预计带动36户118人，其中脱贫户28户84人。</t>
  </si>
  <si>
    <t>2023年南宫山镇红日社区一组道路硬化工程项目</t>
  </si>
  <si>
    <t>实施（红日社区一组福地梁）道路硬化2.5公里，路面宽3.5米。主要建设内容有：路面硬化、土石方开挖、涵洞、安防、挡护等。</t>
  </si>
  <si>
    <t>红日社区</t>
  </si>
  <si>
    <t>保障423户1234人出行安全，其中脱贫户123户234人，规整丧葬区域，防止占用耕地，提升通行条件，提高群众满意度。</t>
  </si>
  <si>
    <t>2023年南宫山镇通村道路提升工程项目</t>
  </si>
  <si>
    <t>实施洋溪河通村道路9公里提升工程，新建错车道10处，拓宽原有错车道200平方米；新建浆砌石坎300立方米，修复破损面板400平方米，安装波形护栏600米。主要建设内容有：路面硬化、土石方开挖、涵洞、安防、挡护等。</t>
  </si>
  <si>
    <t>展望村
天池村</t>
  </si>
  <si>
    <t>保障762户2095人出行安全，其中脱贫户413户1250人，新建、拓宽错车道，修复农村道路，提升通行条件，提高群众满意度。</t>
  </si>
  <si>
    <t>2023年民主镇田湾村六组道路硬化工程</t>
  </si>
  <si>
    <t>实施田湾村将六组组道路硬化工程1.7公里（陈洪福门口至赵作新院坝）。主要建设内容包括土石方开挖、路面硬化、涵洞、挡墙、排水沟、安防工程等。</t>
  </si>
  <si>
    <t>改善100亩中药材、两个养猪场生产出行条件玉米大豆100亩，直接受益或带动群众34户117人，其中脱贫户15户48人。</t>
  </si>
  <si>
    <t>2023年滔河镇联合村二组查家湾至柳木沟通组硬化道路</t>
  </si>
  <si>
    <t>提升村组道路保障水平，带动沿线1500亩魔芋园区至魔芋初加工厂运输条件，改善提升23户群众生产生活条件，有效促进魔芋产业发展。</t>
  </si>
  <si>
    <t>该项目建成后，可解决23户57人（其中，脱贫户14户36人）出行保障，改善生活条件，保障出行安全；改善生产运输条件，有助于保障群众发展养殖产业，达到增收效果。</t>
  </si>
  <si>
    <t>2023年滔河镇长滩村六组拐子坪至瓦场坪通组硬化道路</t>
  </si>
  <si>
    <t>实施产业道路硬化2.4公里（长滩村六组拐子坪至瓦场坪），路基宽度4.5米，路面宽度3.5米。</t>
  </si>
  <si>
    <t>长滩村</t>
  </si>
  <si>
    <t>提升村组道路保障水平，带动沿线350亩魔芋种植园区的运输条件，改善提升28户群众生产生活条件，有效促进农村发展。</t>
  </si>
  <si>
    <t>该项目建成后，可解决28户76人（其中，脱贫户16户42人）出行保障，改善生活条件，保障出行安全；改善生产运输条件，有助于保障群众发展养殖产业，达到增收效果。</t>
  </si>
  <si>
    <t>2023年滔河镇漆扒村二组熊安义屋前至南天中药材种植基地通组硬化道路</t>
  </si>
  <si>
    <t>实施产业道路硬化2公里（漆扒村二组熊安义屋前至南天中药材种植基地），路基宽度4.5米，路面宽度3.5米。</t>
  </si>
  <si>
    <t>漆扒村</t>
  </si>
  <si>
    <t>提升村组道路保障水平，带动沿线500亩云木香种植园区的运输条件，改善提升26户群众生产生活条件，有效促进云木香产业发展。</t>
  </si>
  <si>
    <t>该项目建成后，可解决26户64人（其中，脱贫户12户32人）出行保障，改善生活条件，保障出行安全；改善生产运输条件，有助于保障群众发展养殖产业，达到增收效果。</t>
  </si>
  <si>
    <t>2023年佐龙镇乱石沟村通村组道路硬化工程</t>
  </si>
  <si>
    <t>硬化二组村组道路1.6公里（张家河坝桥至狮子口梁），宽度3.5m，厚度18公分。</t>
  </si>
  <si>
    <t>乱石沟村</t>
  </si>
  <si>
    <t>基础设施直接受益，改善提升农户生产生活条件，提供务工就业岗位，预计带动46户112人，其中脱贫户25户70人。</t>
  </si>
  <si>
    <t>2023年佐龙镇花坝村通村组道路硬化工程</t>
  </si>
  <si>
    <t>一组道路硬化1.4公里（敬老院至杨家屋场），宽3.5米，厚度18公分</t>
  </si>
  <si>
    <t>基础设施直接受益，改善提升农户生产生活条件，提供务工就业岗位，预计带动25户62人，其中脱贫户10户27人。</t>
  </si>
  <si>
    <t>2023年佐龙镇正沟村通村组道路硬化工程</t>
  </si>
  <si>
    <t>二组道路硬化1.1公里，路面宽度3.5米，路面厚度18公分（起点岚沟口-终点赵家院子）</t>
  </si>
  <si>
    <t>正沟村</t>
  </si>
  <si>
    <t>基础设施直接受益，改善提升农户生产生活条件，提供务工就业岗位，预计带动25户75人，其中脱贫户10户36人。</t>
  </si>
  <si>
    <t>2023年四季镇长梁村民宿园区道路建设项目</t>
  </si>
  <si>
    <t>实施长梁村（二组拉槽至李家梁民宿园区）道路1.0公里，道路硬化1.0公里，宽度4.5米，厚度18公分。</t>
  </si>
  <si>
    <t>解决民宿园区通行、李子园区产品运输及沿线群众出行问题</t>
  </si>
  <si>
    <t>2023年大道河镇白果坪通组道路硬化建设项目</t>
  </si>
  <si>
    <t>实施白果坪村唐朝林门口(小地名)至张家崖子(小地名)通组道路硬化1.4公里，涵洞4处。路基宽4.0米，路面宽3.5米，配套完成其他附属设施</t>
  </si>
  <si>
    <t>基础设施直接受益，提供务工就业岗位，劳务增收，提高农户收入水平，改善提升群众生产生活条件。</t>
  </si>
  <si>
    <t>2023年石门镇红岩村三、四组通组路硬化项目</t>
  </si>
  <si>
    <t>建设三、四组通组硬化2.4公里（活动室至王家堡路段）,路基宽度4.5米，路面宽度3.5米。</t>
  </si>
  <si>
    <t>红岩村</t>
  </si>
  <si>
    <t>基础设施直接受益，改善提升农户生产生活条件，提供务工就业岗位，预计带动296户966人，其中脱贫户40户120人。</t>
  </si>
  <si>
    <t>2023年岚皋县农村生活垃圾治理项目</t>
  </si>
  <si>
    <t>购置垃圾压缩车10辆、小型村级垃圾收集车136辆、240L垃圾收集桶10000个</t>
  </si>
  <si>
    <t>住建局</t>
  </si>
  <si>
    <t>县住建局</t>
  </si>
  <si>
    <t>通过该项目的实施，全面健全农村生活垃圾治理体系，提升我县农村生活垃圾收转运处理能力，改善农村人居环境</t>
  </si>
  <si>
    <t>提供就业岗位，改善提升农户生产生活条件</t>
  </si>
  <si>
    <t>2023年城关镇永丰村院落及单独户生活污水资源化利用项目</t>
  </si>
  <si>
    <t>新建三格式化粪池8座；新建人工湿地1处（厌氧池1座5立方米、人工湿地11平方、户到主管道直径150PVC500M，主管道直径200玻纤管300M）；新购置潜污泵8台；钢丝软管400米。</t>
  </si>
  <si>
    <t>市生态环境局岚皋分局</t>
  </si>
  <si>
    <t>解决居民生活污水排放问题，基础设施直接受益，提高改善群众生产生活条件，提供务工就业岗位，带动农户增收致富。预计带动带动农户52户142人,其中脱贫户15户50人。</t>
  </si>
  <si>
    <t>解决居民生活污水排放问题，基础设施直接受益，提高改善群众生产生活条件，提供务工就业岗位，带动农户增收致富。</t>
  </si>
  <si>
    <t>2023年城关镇永丰村污水管网延伸项目</t>
  </si>
  <si>
    <t>户到污水站管网管1处，管道直径200玻纤管800M，管道直径150PVC300M。</t>
  </si>
  <si>
    <t>解决居民生活污水排放问题，基础设施直接受益，提高改善群众生产生活条件，提供务工就业岗位，带动农户增收致富。预计带动带动农户81户238人,其中脱贫户10户33人。</t>
  </si>
  <si>
    <t>2023年城关镇春光村污水处理项目</t>
  </si>
  <si>
    <t>新建10吨规模污水处理站1处，配套管网工程</t>
  </si>
  <si>
    <t>解决居民生活污水排放问题，基础设施直接受益，提高改善群众生产生活条件，提供务工就业岗位，带动农户增收致富。预计带动带动农户37户132人,其中脱贫户6户16人。</t>
  </si>
  <si>
    <t>2023年民主镇枣树村斑竹园子污水处理站</t>
  </si>
  <si>
    <t>新建日处理20吨污水处理站1座，配套建设DN600的污水管网800米</t>
  </si>
  <si>
    <t>解决居民生活污水排放问题，基础设施直接受益，提高改善群众生产生活条件，提供务工就业岗位，带动农户增收致富。预计带动带动农户90户259人,其中脱贫户20户80人。</t>
  </si>
  <si>
    <t>2023年民主镇五一村五组葛家院子污水处理项目</t>
  </si>
  <si>
    <t>新建四格式化粪池15立方，污水处理管道200米。</t>
  </si>
  <si>
    <t>五一村</t>
  </si>
  <si>
    <t>解决居民生活污水排放问题，基础设施直接受益，提高改善群众生产生活条件，提供务工就业岗位，带动农户增收致富。预计带动带动农户5户20人,其中脱贫户户人。</t>
  </si>
  <si>
    <t>2023年民主镇五一村五组五里堡污水处理项目</t>
  </si>
  <si>
    <t>新建四格式化粪池15立方，污水处理管道80米。</t>
  </si>
  <si>
    <t>2023年民主镇先进村五组（枫树梁安置点）污水治理项目</t>
  </si>
  <si>
    <t>新建三格式化粪池1座。配套建设DN300的污水管网300米</t>
  </si>
  <si>
    <t>先进村</t>
  </si>
  <si>
    <t>解决居民生活污水排放问题，基础设施直接受益，提高改善群众生产生活条件，提供务工就业岗位，带动农户增收致富。预计带动带动农户24户72人,其中脱贫户5户15人。</t>
  </si>
  <si>
    <t>2023年民主镇狮子村一组查家院子、三组老学校、三组晏家院子、四组落家庄、污水治理项目</t>
  </si>
  <si>
    <t>新建三格式化粪池4座，新建人工湿地4处，新建生态沟渠800米，购置潜污泵4台，波纹管2000米</t>
  </si>
  <si>
    <t>狮子村</t>
  </si>
  <si>
    <t>解决居民生活污水排放问题，基础设施直接受益，提高改善群众生产生活条件，提供务工就业岗位，带动农户增收致富。预计带动带动农户52户173人,其中脱贫户10户35人。</t>
  </si>
  <si>
    <t>2023年蔺河镇和平村储家庄生活污水治理项目</t>
  </si>
  <si>
    <t>在储家庄（河右岸）联建30立方化粪池一座，配套人工湿地，污水管网500米。
在储家庄普子湾（河左岸）污水处理设施，新建30立方米化粪池1座，配套快渗滤池和人工湿地1处，管网1200米。</t>
  </si>
  <si>
    <t>解决居民生活污水排放问题，基础设施直接受益，提高改善群众生产生活条件，提供务工就业岗位，带动农户增收致富。预计带动带动农户65户20人,其中脱贫户49户256人。</t>
  </si>
  <si>
    <t>2023年民主镇光荣村污水处理站</t>
  </si>
  <si>
    <t>新建日处理20吨污水处理站1座，配套建设DN600的污水管网600米</t>
  </si>
  <si>
    <t>解决居民生活污水排放问题，基础设施直接受益，提高改善群众生产生活条件，提供务工就业岗位，带动农户增收致富。预计带动带动农户100户312人,其中脱贫户15户50人。</t>
  </si>
  <si>
    <t>2023年石门镇大河村一组污水治理项目</t>
  </si>
  <si>
    <t>新建排污管道500米（混凝土地面开挖及恢复）检查井10个，新建25方化粪池一个；李家河坝排污管道150米（混凝土地面开挖及恢复）检查井4个。在长坝新建生态沟渠150米</t>
  </si>
  <si>
    <t>解决居民生活污水排放问题，基础设施直接受益，提高改善群众生产生活条件，提供务工就业岗位，带动农户增收致富。预计带动带动农户60户190人,其中脱贫户30户90人。</t>
  </si>
  <si>
    <t>2023年石门镇庄房村二组暨敬老院污水处理项目</t>
  </si>
  <si>
    <t>二组污水管网2800米，修建四格化粪池4个。</t>
  </si>
  <si>
    <t>解决居民生活污水排放问题，基础设施直接受益，提高改善群众生产生活条件，提供务工就业岗位，带动农户增收致富。预计带动带动农户100户400人,其中脱贫户50户200人。</t>
  </si>
  <si>
    <t>2023年佐龙镇佐龙村三组（小地名后坡）污水治理项目</t>
  </si>
  <si>
    <t>新建三格式化粪池1座，新建人工湿地1处25㎡，配套建设DN200的污水管网800米</t>
  </si>
  <si>
    <t>解决居民生活污水排放问题，基础设施直接受益，提高改善群众生产生活条件，提供务工就业岗位，带动农户增收致富。预计带动带动农户25户92人,其中脱贫户5户16人。</t>
  </si>
  <si>
    <t>2023年佐龙镇佐龙村四组（小地名：碾盘湾）污水治理项目</t>
  </si>
  <si>
    <t>新建三格式化粪池1座，新建人工湿地1处15㎡，配套建设DN200的污水管网2000米</t>
  </si>
  <si>
    <t>解决居民生活污水排放问题，基础设施直接受益，提高改善群众生产生活条件，提供务工就业岗位，带动农户增收致富。预计带动带动农户25户95人,其中脱贫户6户20人。</t>
  </si>
  <si>
    <t>2023年佐龙镇马宗村六组生活污水治理项目</t>
  </si>
  <si>
    <t>新建污水管网1200米，检查井15个，联建化粪池2个，配套人工湿地2处。</t>
  </si>
  <si>
    <t>马宗村</t>
  </si>
  <si>
    <t>解决居民生活污水排放问题，基础设施直接受益，提高改善群众生产生活条件，提供务工就业岗位，带动农户增收致富。预计带动带动农户32户130人,其中脱贫户3户15人。</t>
  </si>
  <si>
    <t>2023年佐龙镇花坝村二组污水处理项目</t>
  </si>
  <si>
    <t>花坝村二组建20-40立方联户化粪池一个，配套管网检查井。</t>
  </si>
  <si>
    <t>解决居民生活污水排放问题，基础设施直接受益，提高改善群众生产生活条件，提供务工就业岗位，带动农户增收致富。预计带动带动农户21户60人,其中脱贫户户人。</t>
  </si>
  <si>
    <t>2023年南宫山镇宏大村三组、四组、六组污水治理项目</t>
  </si>
  <si>
    <t>完成三组、四组、六组生活污水治理，新建排污管道1000米及人工湿地两处，新建10m³四格化粪池3个</t>
  </si>
  <si>
    <t>解决居民生活污水排放问题，基础设施直接受益，提高改善群众生产生活条件，提供务工就业岗位，带动农户增收致富。预计带动带动农户82户245人,其中脱贫户15户50人。</t>
  </si>
  <si>
    <t>2023年南宫山镇西河村生活污水处理站项目</t>
  </si>
  <si>
    <t>新建污水收集管网300米</t>
  </si>
  <si>
    <t>解决居民生活污水排放问题，基础设施直接受益，提高改善群众生产生活条件，提供务工就业岗位，带动农户增收致富。预计带动带动农户8户30人,其中脱贫户户人。</t>
  </si>
  <si>
    <t>2023年孟石岭镇丰坪村生活污水治理项目</t>
  </si>
  <si>
    <t>主要对丰坪村七组50户群众生活污水问题进行治理，新建污水处理站1座，配套主干管网工程；</t>
  </si>
  <si>
    <t>解决居民生活污水排放问题，基础设施直接受益，提高改善群众生产生活条件，提供务工就业岗位，带动农户增收致富。预计带动带动农户50户170人,其中脱贫户12户40人。</t>
  </si>
  <si>
    <t>2023年孟石岭镇乡村振兴示范村生活污水治理项目</t>
  </si>
  <si>
    <t>主要对武学四组、六组共计155户生活污水进行集中收集处置，对九台村三组125户污水进行集中处置，新建微动力污水处理站3座，铺设排污管网3000m。</t>
  </si>
  <si>
    <t>武学村</t>
  </si>
  <si>
    <t>解决居民生活污水排放问题，基础设施直接受益，提高改善群众生产生活条件，提供务工就业岗位，带动农户增收致富。预计带动带动农户279户703人,其中脱贫户123户313人。</t>
  </si>
  <si>
    <t>2023年四季镇月坝村高速路拆迁移民安置点生活污水管网建设项目</t>
  </si>
  <si>
    <t>新建污水主干管网700米，配套检查井26座，新建化粪池1座</t>
  </si>
  <si>
    <t>解决居民生活污水排放问题，基础设施直接受益，提高改善群众生产生活条件，提供务工就业岗位，带动农户增收致富。预计带动带动农户40户125人,其中脱贫户5户16人。</t>
  </si>
  <si>
    <t>2023年滔河镇柏坪村二组污水处理站</t>
  </si>
  <si>
    <t>新建污水处理站一座，配套建设DN200的污水管网800米</t>
  </si>
  <si>
    <t>解决居民生活污水排放问题，基础设施直接受益，提高改善群众生产生活条件，提供务工就业岗位，带动农户增收致富。预计带动带动农户15户46人,其中脱贫户5户18人。</t>
  </si>
  <si>
    <t>2023年滔河镇联合村污水处理项目</t>
  </si>
  <si>
    <t>新建一、三、五、六、八组集中粪污处理池各10立方米；</t>
  </si>
  <si>
    <t>解决居民生活污水排放问题，基础设施直接受益，提高改善群众生产生活条件，提供务工就业岗位，带动农户增收致富。预计带动带动农户83户222人,其中脱贫户50户125人。</t>
  </si>
  <si>
    <t>2023年堰门镇瑞金村玄天宫污水处理站</t>
  </si>
  <si>
    <t>新建日处理30吨污水处理站1座，配套污水管网500米</t>
  </si>
  <si>
    <t>解决居民生活污水排放问题，基础设施直接受益，提高改善群众生产生活条件，提供务工就业岗位，带动农户增收致富。预计带动带动农户101户410人,其中脱贫户33户87人。</t>
  </si>
  <si>
    <t>2023年民主镇农田社区二组（唐家湾沟）污水管网项目</t>
  </si>
  <si>
    <t>新建DN600污水管网0.8km</t>
  </si>
  <si>
    <t>农田社区</t>
  </si>
  <si>
    <t>解决居民生活污水排放问题，基础设施直接受益，提高改善群众生产生活条件，提供务工就业岗位，带动农户增收致富。预计带动带动农户28户80人,其中脱贫户3户11人。</t>
  </si>
  <si>
    <t>2023年城关镇联春村人居环境整治项目</t>
  </si>
  <si>
    <t>按照清拆建管规要求开展院落、农户房屋周边环境整治，拆除乱搭乱建4处、排污管网1200米、创建美丽院落5个、宜居庭院3个，院落路4处550米、连户路5处800米、院坝硬化15户1600㎡。</t>
  </si>
  <si>
    <t>提升35户52人（其中脱贫户15户20人）的生活环境，切实解决农村环境卫生问题。建成后形成的资产公共部分产权归村集体。</t>
  </si>
  <si>
    <t>改善村容村貌，推进人居环境整治，提升农户幸福感，满意度。</t>
  </si>
  <si>
    <t>2023年大道河镇茶农村人居环境整治提升项目</t>
  </si>
  <si>
    <r>
      <rPr>
        <sz val="14"/>
        <color rgb="FFFF0000"/>
        <rFont val="宋体"/>
        <charset val="134"/>
      </rPr>
      <t>1.花坛修建300米。</t>
    </r>
    <r>
      <rPr>
        <sz val="14"/>
        <rFont val="宋体"/>
        <charset val="134"/>
      </rPr>
      <t>2.连户路硬化1000米，院落路硬化200米。3.院坝硬化500平方米。</t>
    </r>
  </si>
  <si>
    <t>茶农村</t>
  </si>
  <si>
    <t>提升25户40人（其中脱贫户8户13人）的生活环境，切实解决农村环境卫生问题。建成后形成的资产公共部分产权归村集体。</t>
  </si>
  <si>
    <t>2023年蔺河镇大湾村财政衔接资金人居环境整治项目</t>
  </si>
  <si>
    <t>按照清拆建管规要求开展院落、农户房屋周边环境整治，拆除私搭乱建2处、建设美丽庭院、宜居庭院2处，补齐院落路900米、连户路2300米、院坝硬化1200平方米。</t>
  </si>
  <si>
    <t>提升19户46人（其中脱贫户12户26人）的生活环境，切实解决农村环境卫生问题。建成后形成的资产公共部分产权归村集体。</t>
  </si>
  <si>
    <t>2023年孟石岭镇G541沿线人居环境整治项目</t>
  </si>
  <si>
    <t>对G541沿线草坪村、桃园村、柏杨林村、田坝村、九台村人居环境进行整治提升，对35处“脏、乱、差”院落进行集中连片整治，新建污水处理站3处、排污管网4500米，新建院落路2000米，连户路1200米，实施道路绿化6000平方米等。</t>
  </si>
  <si>
    <t>草坪村
桃园村
田坝村
九台村</t>
  </si>
  <si>
    <t>提升223户677人（其中脱贫户79户211人）的生活环境，切实解决农村环境卫生问题。建成后形成的资产公共部分产权归村集体。</t>
  </si>
  <si>
    <t>2023年孟石岭镇丰坪村四组人居环境整治项目</t>
  </si>
  <si>
    <r>
      <rPr>
        <sz val="14"/>
        <rFont val="宋体"/>
        <charset val="134"/>
      </rPr>
      <t>对丰坪村一组至四组公路沿线人居环境进行改善提升，对关键节点进行打造，</t>
    </r>
    <r>
      <rPr>
        <sz val="14"/>
        <color rgb="FFFF0000"/>
        <rFont val="宋体"/>
        <charset val="134"/>
      </rPr>
      <t>对35户房屋风貌进行整体改造提升</t>
    </r>
    <r>
      <rPr>
        <sz val="14"/>
        <rFont val="宋体"/>
        <charset val="134"/>
      </rPr>
      <t>，新建污水处理站1处，配套污水管网500米、雨水管网300米，实施院坝硬化3000平方米等。</t>
    </r>
  </si>
  <si>
    <t>提升135户479人（其中脱贫户56户119人）的生活环境，切实解决农村环境卫生问题。建成后形成的资产公共部分产权归村集体。</t>
  </si>
  <si>
    <t>2023年城关镇梨树村人居环境整治项目</t>
  </si>
  <si>
    <t>按照清拆建管规要求开展院落、农户房屋周边环境整治，拆除乱搭乱建5处、排污管网2200米、创建美丽院落6个、宜居庭院5个，院落路3处450米、连户路6处1200米、院坝硬化10户1100㎡。</t>
  </si>
  <si>
    <t>提升130户500人（其中脱贫户60户200人）的生活环境，切实解决农村环境卫生问题。建成后形成的资产公共部分产权归村集体。</t>
  </si>
  <si>
    <t>2023年城关镇罗景坪社区“魔芋小镇”人居环境整治提升项目</t>
  </si>
  <si>
    <t>按照清拆建管规要求开展院落、农户房屋周边环境整治，拆除乱搭乱建2处、排污管网600米、创建美丽院落2个、宜居庭院3个，院落路2处450米、连户路2处600米、院坝硬化6户750㎡。</t>
  </si>
  <si>
    <t>提升130户345人（其中脱贫户46户106人）的生活环境，切实解决农村环境卫生问题。建成后形成的资产公共部分产权归村集体。</t>
  </si>
  <si>
    <t>2023年城关镇六口片区人居环境整治项目</t>
  </si>
  <si>
    <t>按照清拆建管规要求开展院落、农户房屋周边环境整治，拆除乱搭乱建6处、排污管网1500米、创建美丽院落3个、宜居庭院5个，院落路5处850米、连户路3处850米、院坝硬化8户900㎡。</t>
  </si>
  <si>
    <t>水田村
六口村
爱国村
永丰村
春光村
茅坪村</t>
  </si>
  <si>
    <t>提升1985户4892人（其中脱贫户780户2127人）的生活环境，切实解决农村环境卫生问题。建成后形成的资产公共部分产权归村集体。</t>
  </si>
  <si>
    <t>2023年大道河镇白果坪村人居环境整治提升项目</t>
  </si>
  <si>
    <t>1.院落路硬化500米，连户路硬化100米。2.院坝硬化500平方米。</t>
  </si>
  <si>
    <t>提升279户855人（其中脱贫户127户283人）的生活环境，切实解决农村环境卫生问题。建成后形成的资产公共部分产权归村集体。</t>
  </si>
  <si>
    <t>2023年蔺河镇和平村财政衔接资金人居环境整治项目</t>
  </si>
  <si>
    <r>
      <rPr>
        <sz val="14"/>
        <rFont val="宋体"/>
        <charset val="134"/>
      </rPr>
      <t>按照清拆建管规要求开展院落、农户房屋周边环境整治，新建花坛600米，安装夜间照明路灯80盏，节点院落绿化500平方米，沟渠治理300米，</t>
    </r>
    <r>
      <rPr>
        <sz val="14"/>
        <color rgb="FFFF0000"/>
        <rFont val="宋体"/>
        <charset val="134"/>
      </rPr>
      <t>公路挡墙美化200平方米</t>
    </r>
    <r>
      <rPr>
        <sz val="14"/>
        <rFont val="宋体"/>
        <charset val="134"/>
      </rPr>
      <t>。补齐连户路400米、院落路200米、院坝硬化200平方米。</t>
    </r>
  </si>
  <si>
    <t>提升65户20人（其中脱贫户49户256人）的生活环境，切实解决农村环境卫生问题。建成后形成的资产公共部分产权归村集体。</t>
  </si>
  <si>
    <t>2023年孟石岭镇武学村人居环境整治项目</t>
  </si>
  <si>
    <t>对一组22处破旧房屋进行拆除，新修院落路380米，实施道路绿化300平方米，铺设人行步道500米，重要节点整治8处，修复水毁排水渠1500米等。</t>
  </si>
  <si>
    <t>提升155户265人（其中脱贫户22户43人）的生活环境，切实解决农村环境卫生问题。建成后形成的资产公共部分产权归村集体。</t>
  </si>
  <si>
    <t>2023年民主镇五一村千年樟树院子人居环境整治项目</t>
  </si>
  <si>
    <t>在民主镇五一村一组樟树院子新建院落路、连户路450米、庭院改造700㎡、农户改厕8处、新建蓄水池、取水口一座、改造堰塘一处。</t>
  </si>
  <si>
    <t>提升60户244人（其中脱贫户38户113人）的生活环境，切实解决农村环境卫生问题。建成后形成的资产公共部分产权归村集体。</t>
  </si>
  <si>
    <t>2023年民主镇银盘台子新村人居环境整治项目</t>
  </si>
  <si>
    <t>1.连户路硬化800米，2.院坝硬化120平方米。3.夜间照明灯25盏。4.打造古村院落1处。5.乔灌结合绿植1000平方米。6.人行步道1000米。</t>
  </si>
  <si>
    <t>提升46户138人（其中脱贫户19户62人）的生活环境，切实解决农村环境卫生问题。建成后形成的资产公共部分产权归村集体。</t>
  </si>
  <si>
    <t>2023年民主镇马安村人居环境整治项目</t>
  </si>
  <si>
    <r>
      <rPr>
        <sz val="14"/>
        <rFont val="宋体"/>
        <charset val="134"/>
      </rPr>
      <t>1.院落环境提升：桥灌绿化结合花草树木；2.夜间照明：安装照明路灯30盏；3.公厕建设：新建公厕1处，建筑面积60平方米；</t>
    </r>
    <r>
      <rPr>
        <sz val="14"/>
        <color rgb="FFFF0000"/>
        <rFont val="宋体"/>
        <charset val="134"/>
      </rPr>
      <t>4.其它：新建5处休闲场所。</t>
    </r>
  </si>
  <si>
    <t>马安村</t>
  </si>
  <si>
    <t>提升49户177人（其中脱贫户23户48人）的生活环境，切实解决农村环境卫生问题。建成后形成的资产公共部分产权归村集体。</t>
  </si>
  <si>
    <t>2023年民主镇银米村人居环境整治项目</t>
  </si>
  <si>
    <r>
      <rPr>
        <sz val="14"/>
        <color rgb="FFFF0000"/>
        <rFont val="宋体"/>
        <charset val="134"/>
      </rPr>
      <t>1.新建花池800米，</t>
    </r>
    <r>
      <rPr>
        <sz val="14"/>
        <rFont val="宋体"/>
        <charset val="134"/>
      </rPr>
      <t>2.乔灌结合绿植300平方，3.院落路硬化130米，4.夜间照明灯30盏。</t>
    </r>
  </si>
  <si>
    <t>提升46户132人（其中脱贫户24户78人）的生活环境，切实解决农村环境卫生问题。建成后形成的资产公共部分产权归村集体。</t>
  </si>
  <si>
    <t>2023年南宫山镇宏大村人居环境整治项目</t>
  </si>
  <si>
    <t>按照清拆建管规要求开展院落、农户房屋周边环境整治，创建美丽院落、宜居庭院，补齐连户路1200米、院落硬化9处等基础设施短板，拆除私搭乱建600㎡，新建庭院绿化500㎡。</t>
  </si>
  <si>
    <t>提升97户193人（其中脱贫户45户92人）的生活环境，切实解决农村环境卫生问题。建成后形成的资产公共部分产权归村集体。</t>
  </si>
  <si>
    <t>2023年南宫山镇佘梁村人居环境整治项目</t>
  </si>
  <si>
    <t>按照清拆建管规要求开展院落、农户房屋周边环境整治，创建美丽院落、宜居庭院，补齐连户路500米、院落硬化5处等基础设施短板，拆除私搭乱建100㎡，新建庭院绿化100㎡。</t>
  </si>
  <si>
    <t>佘梁村</t>
  </si>
  <si>
    <t>提升213户622人（其中脱贫户83户193人）的生活环境，切实解决农村环境卫生问题。建成后形成的资产公共部分产权归村集体。</t>
  </si>
  <si>
    <t>2023年南宫山镇西河村人居环境提升项目</t>
  </si>
  <si>
    <t>按照清拆建管规要求开展院落、农户房屋周边环境整治，创建美丽院落、宜居庭院，补齐连户路1000米、院落硬化8处等基础设施短板。拆除私搭乱建20㎡，新建庭院绿化100㎡。</t>
  </si>
  <si>
    <t>提升73户212人（其中脱贫户35户101人）的生活环境，切实解决农村环境卫生问题。建成后形成的资产公共部分产权归村集体。</t>
  </si>
  <si>
    <t>2023年南宫山镇双岭村人居环境提升项目</t>
  </si>
  <si>
    <t>按照清拆建管规要求开展院落、农户房屋周边环境整治，创建美丽院落、宜居庭院，补齐连户路1000米、院落硬化10处等基础设施短板，村头绿化250㎡。</t>
  </si>
  <si>
    <t>提升36户86人（其中脱贫户21户65人）的生活环境，切实解决农村环境卫生问题。建成后形成的资产公共部分产权归村集体。</t>
  </si>
  <si>
    <t>2023年石门镇大河村农村人居环境综合整治项目</t>
  </si>
  <si>
    <t>实施喻家院子院落综合整治，院落及道路改建，拆除庭院及道路废旧面板及倒运240米，建设排污管道176米，检查井16个，雨篦子24米，庭院及道路硬化240米，生态堤防280米。新建大河村一组院落照明设施44盏，花坛500米，庭院绿化240平方米，院落路硬化35米，院坝硬化200平方米，规范生产性用房80平方米。</t>
  </si>
  <si>
    <t>提升60户190人（其中脱贫户30户90人）的生活环境，切实解决农村环境卫生问题。建成后形成的资产公共部分产权归村集体。</t>
  </si>
  <si>
    <t>2023年石门镇庄房村农村人居环境综合整治项目</t>
  </si>
  <si>
    <r>
      <rPr>
        <sz val="14"/>
        <rFont val="宋体"/>
        <charset val="134"/>
      </rPr>
      <t>新建庄房村二组至三组小拱桥生态篱笆500米，庭院绿化400平方米，二组院落照明设施25盏，院坝硬化120平方米，建设生态停车场400平方米，</t>
    </r>
    <r>
      <rPr>
        <sz val="14"/>
        <color rgb="FFFF0000"/>
        <rFont val="宋体"/>
        <charset val="134"/>
      </rPr>
      <t>文化墙90米</t>
    </r>
    <r>
      <rPr>
        <sz val="14"/>
        <rFont val="宋体"/>
        <charset val="134"/>
      </rPr>
      <t>。</t>
    </r>
    <r>
      <rPr>
        <sz val="14"/>
        <color rgb="FFFF0000"/>
        <rFont val="宋体"/>
        <charset val="134"/>
      </rPr>
      <t>新建刘益青场地旁文化墙20米。</t>
    </r>
  </si>
  <si>
    <t>提升359户834人（其中脱贫户166户434人）的生活环境，切实解决农村环境卫生问题。建成后形成的资产公共部分产权归村集体。</t>
  </si>
  <si>
    <t>2023年四季镇月坝村人居环境整治项目</t>
  </si>
  <si>
    <t>月坝村四组埔子上连户路50米，院坝硬化60平方米，修建垃圾池1个，垃圾桶3个。月坝村二组钟家沟连户路200米，修垃圾池1个，垃圾桶2个；月坝村二组范家院子院落硬化80平方米，修建垃圾池1个，垃圾桶3个；李家垭子院落硬化100平方米，修建垃圾池1个，垃圾桶4个，二组袁家梁垃圾池1个，垃圾桶4个；雷家院子连户路40米。月坝村五组唐家垭子修建垃圾池1个，垃圾桶5个；苏家院子修建垃圾池1个，垃圾桶5个；月坝村四组文武街垃圾桶20个。月坝村三组金家院子连户路30米。（合计：院坝硬化3处240平方米，垃圾池7个，垃圾桶46个，连户路4处320米）。</t>
  </si>
  <si>
    <t>提升40户137人（其中脱贫户4户8人）的生活环境，切实解决农村环境卫生问题。建成后形成的资产公共部分产权归村集体。</t>
  </si>
  <si>
    <t>2023年滔河镇联合村人居环境综合提升项目</t>
  </si>
  <si>
    <t>新安装太阳能路灯50盏；新建一、三、五、六、八组集中粪污处理池各10立方米；建设庭院经济10处。</t>
  </si>
  <si>
    <t>提升83户222人（其中脱贫户50户125人）的生活环境，切实解决农村环境卫生问题。建成后形成的资产公共部分产权归村集体。</t>
  </si>
  <si>
    <t>2023年滔河镇柏坪村人居环境整治项目</t>
  </si>
  <si>
    <t>改建柏坪村排水明渠2公里，安装照明设施10盏，村容村貌提升200平方米。</t>
  </si>
  <si>
    <t>提升110户270人（其中脱贫户38户108人）的生活环境，切实解决农村环境卫生问题。建成后形成的资产公共部分产权归村集体。</t>
  </si>
  <si>
    <t>2023年堰门镇堰门村人居环境综合整治项目</t>
  </si>
  <si>
    <t>按照清拆建管规要求开展院落、农户房屋周边环境整治，创建美丽院落、宜居庭院，祠堂院子新建院落路300米、房屋风格改造3200平方米、院落硬化300平方米，道路绿化900米等基础设施短板。</t>
  </si>
  <si>
    <t>提升73户207人（其中脱贫户14户36人）的生活环境，切实解决农村环境卫生问题。建成后形成的资产公共部分产权归村集体。</t>
  </si>
  <si>
    <t>2023年堰门镇瑞金村乡村振兴示范村人居环境综合整治项目</t>
  </si>
  <si>
    <t>按照清拆建管规要求开展院落、农户房屋周边环境整治，创建美丽院落、宜居庭院，新建道路绿化2800米，新建院落路600米，新建联户路800米。补齐基础设施短板。</t>
  </si>
  <si>
    <t>提升80户221人（其中脱贫户41户109人）的生活环境，切实解决农村环境卫生问题。建成后形成的资产公共部分产权归村集体。</t>
  </si>
  <si>
    <t>2023年堰门镇隆兴村村乡村振兴示范村人居环境综合整治项目</t>
  </si>
  <si>
    <t>按照清拆建管规要求开展院落、农户房屋周边环境整治，创建美丽院落、宜居庭院，延G541国道新建道路绿化2000米，新建院落路400米，新建联户路800米。补齐基础设施短板。</t>
  </si>
  <si>
    <t>隆兴村</t>
  </si>
  <si>
    <t>提升75户214人（其中脱贫户35户87人）的生活环境，切实解决农村环境卫生问题。建成后形成的资产公共部分产权归村集体。</t>
  </si>
  <si>
    <t>2023年佐龙镇蜡烛村农村人居环境整治项目</t>
  </si>
  <si>
    <r>
      <rPr>
        <sz val="14"/>
        <rFont val="宋体"/>
        <charset val="134"/>
      </rPr>
      <t>新建院落路硬化800米，</t>
    </r>
    <r>
      <rPr>
        <sz val="14"/>
        <color rgb="FFFF0000"/>
        <rFont val="宋体"/>
        <charset val="134"/>
      </rPr>
      <t>农户庭院修建花池10处1500米，院房提升改造50户。</t>
    </r>
  </si>
  <si>
    <t>提升16户64人（其中脱贫户16户64人）的生活环境，切实解决农村环境卫生问题。建成后形成的资产公共部分产权归村集体。</t>
  </si>
  <si>
    <t>2023年佐龙镇马宗村农村人居环境整治项目</t>
  </si>
  <si>
    <t>六组院落路硬化3处共800米，修建垃圾池6处，垃圾房2个，配套垃圾桶30个；建公厕2个。</t>
  </si>
  <si>
    <t>提升270户827人（其中脱贫户81户217人）的生活环境，切实解决农村环境卫生问题。建成后形成的资产公共部分产权归村集体。</t>
  </si>
  <si>
    <t>2023年佐龙镇乱石沟村农村人居环境整治提升项目</t>
  </si>
  <si>
    <r>
      <rPr>
        <sz val="14"/>
        <rFont val="宋体"/>
        <charset val="134"/>
      </rPr>
      <t>新建连户路1600米（水井沟至大谷田1000米，水井槽至后投埫、顾廷卫至木子树梁及留华嘴至杨佑文院坝600米。)；新建院落路650米(堂子湾主公路至张继军院坝300米、王家槽至楠树埫350米)；铺装污水管网1200米、化粪池1个、检查井12个；修建垃圾收集房3个，配套垃圾桶40个；</t>
    </r>
    <r>
      <rPr>
        <sz val="14"/>
        <color rgb="FFFF0000"/>
        <rFont val="宋体"/>
        <charset val="134"/>
      </rPr>
      <t>院房提升改造31户</t>
    </r>
    <r>
      <rPr>
        <sz val="14"/>
        <rFont val="宋体"/>
        <charset val="134"/>
      </rPr>
      <t>、花池120米；安装夜间照明45盏。</t>
    </r>
  </si>
  <si>
    <t>137</t>
  </si>
  <si>
    <t>472</t>
  </si>
  <si>
    <t>74</t>
  </si>
  <si>
    <t>236</t>
  </si>
  <si>
    <t>提升137户472人（其中脱贫户74户236人）的生活环境，切实解决农村环境卫生问题。建成后形成的资产公共部分产权归村集体。</t>
  </si>
  <si>
    <t>2023年官元镇古家村人居环境整治提升项目</t>
  </si>
  <si>
    <t>按照清拆建管规要求开展院落、农户房屋周边环境整治，新建垃圾房3处；创建美丽院落、宜居庭院5处，二组绿化节点5处；硬化3院落路、连户路300米，补齐基础设施短板。</t>
  </si>
  <si>
    <t>古家村</t>
  </si>
  <si>
    <t>提升223户718人（其中脱贫户115户362人）的生活环境，切实解决农村环境卫生问题。建成后形成的资产公共部分产权归村集体。</t>
  </si>
  <si>
    <t>2023年蔺河镇蔺芳公路道路绿化工程</t>
  </si>
  <si>
    <t>蔺芳公路主干道道路12公里栽植银杏行道树。</t>
  </si>
  <si>
    <t>和平村
棋盘村
草垭村
大湾村
蒋家关村</t>
  </si>
  <si>
    <t>通过劳务用工的方式带动40户115人（其中脱贫户28户76人）增收1000元。</t>
  </si>
  <si>
    <t>基础设施直接受益，通过提供务工岗位，带动农户增收。</t>
  </si>
  <si>
    <t>2022年大道河镇月池台村乡村振兴示范村绿化项目</t>
  </si>
  <si>
    <t>开展村内公共用地、道路河沟、庭院等重要节点及裸露土地绿化</t>
  </si>
  <si>
    <t>村内裸露土地、重要节点得到有效绿化治理和完善提升，脏乱差现象得到改善，居住环境明显改善。</t>
  </si>
  <si>
    <t>2023年石门镇大河村乡村振兴示范村绿化项目</t>
  </si>
  <si>
    <t>结合乡村振兴示范村建设，开展村内公共用地、道路河沟、农户庭院等重要节点和裸露土地的绿化治理。</t>
  </si>
  <si>
    <t>2023年滔河镇柏坪村乡村振兴示范村绿化项目</t>
  </si>
  <si>
    <t>2023年民主镇银盘村乡村振兴示范村绿化项目</t>
  </si>
  <si>
    <t>2023年岚皋县农村厕所革命项目</t>
  </si>
  <si>
    <t>改造(新建）2000座卫生厕所</t>
  </si>
  <si>
    <t>12个镇</t>
  </si>
  <si>
    <t>改善1500户4200人（其中脱贫户300户840人）生活环境。建成后产权归农户。</t>
  </si>
  <si>
    <t>改善农户生活环境，提升农户幸福感，满意度。</t>
  </si>
  <si>
    <t>2023年民主镇明珠社区下河坝社区工厂堤防工程</t>
  </si>
  <si>
    <t>新建堤防300米。</t>
  </si>
  <si>
    <t>基础设施直接受益，项目实施提供务工就业岗位，劳务增收，提高农户收入水平，保障沿线农户生命财产安全，改善提升社区工厂、群众生产生活条件。</t>
  </si>
  <si>
    <t>消除河道安全隐患，保障居民生命财产安全。基础设施直接受益，提高改善群众生产生活条件，提供务工就业岗位，带动农户增收致富。</t>
  </si>
  <si>
    <t>2023年堰门镇集镇堤防水毁修复工程</t>
  </si>
  <si>
    <t>新建集镇河堤130米，新建拦水坝14道；中武沟至匡家沟新建河堤80米，加固河堤300米。</t>
  </si>
  <si>
    <t>隆兴村
中武村</t>
  </si>
  <si>
    <t>消除321户群众居住安全隐患，带动30人劳务人均增收10000元，改善人居环境。提升群众满意度。开展水毁堤防修复及河道清淤工作，进一步提高防洪能力，消除河道安全隐患，保障居民生命财产安全。建成后形成资产归隆兴村、中武村。</t>
  </si>
  <si>
    <t>1、劳务增收；       
2、基础设施直接受益；
3、确保群众生命财产安全</t>
  </si>
  <si>
    <t>2023年佐龙镇花坝村灌沟生态渔场堤防工程</t>
  </si>
  <si>
    <t>新建灌沟堤防386米。</t>
  </si>
  <si>
    <t>消除河道安全隐患，保障居民生命财产安全。建基础设施直接受益，提高改善群众生产生活条件，提供务工就业岗位，带动农户增收致富。预计带动带动农户33户125人,其中脱贫户20户76人。</t>
  </si>
  <si>
    <t>2023年佐龙镇正沟村莲藕产业堤防工程</t>
  </si>
  <si>
    <t>正沟村九组灯盏窝至八组段务昌房对面300米</t>
  </si>
  <si>
    <t>消除河道安全隐患，保障居民、园区生命财产安全。建基础设施直接受益，提高改善群众生产生活条件，提供务工就业岗位，带动农户增收致富。预计带动带动农户35户121人,其中脱贫户15户52人。</t>
  </si>
  <si>
    <t>2023年孟石岭镇丰坪村民宿河堤加固建设项目</t>
  </si>
  <si>
    <t>对丰坪村民宿河堤加固建设320米。</t>
  </si>
  <si>
    <t>消除河道安全隐患，保障居民、园区生命财产安全。建基础设施直接受益，提高改善群众生产生活条件，提供务工就业岗位，带动农户增收致富。预计带动带动农户25户68人,其中脱贫户15户34人。</t>
  </si>
  <si>
    <t>岚皋县民主镇2023年中央财政以工代赈项目</t>
  </si>
  <si>
    <t>实施民主镇田湾村无暇河堤防工程，新建山洪沟堤防工程600米、堰沟300米等。</t>
  </si>
  <si>
    <t>2023年1月</t>
  </si>
  <si>
    <t>2023年11月</t>
  </si>
  <si>
    <t>消除河道安全隐患，保障居民、园区生命财产安全。建基础设施直接受益，提高改善群众生产生活条件，提供务工就业岗位，带动农户增收致富。预计带动带动农户20户52人,其中脱贫户12户44人。</t>
  </si>
  <si>
    <t>2022年南宫山镇桂花村数字乡村建设项目</t>
  </si>
  <si>
    <t>以村级为单位建设数智乡村综合服务平台，涵盖资产管理、社会治理、产品展示、智慧党建、智慧农业、安全用水等模块。资源目录数字档案，农业园种植地图及可视化实时生长环境。</t>
  </si>
  <si>
    <t>建设数字乡村，完善村级公共服务体系；乡村数字产业发展，带动农户增收致富；提升基层治理效率，共建乡村治理新格局。</t>
  </si>
  <si>
    <t>实现信息化与乡村治理深度融合，更好的服务群众，形成高效的共建共治共享乡村治理新格局。</t>
  </si>
  <si>
    <t>2022年四季镇天坪村数字乡村建设项目</t>
  </si>
  <si>
    <t>2023年岚皋县转移就业一次性交通补助</t>
  </si>
  <si>
    <t>落实转移就业一次性交通补助10000人实行定额补贴，县外市内补贴200元，市外省内补贴300元，省外500元。</t>
  </si>
  <si>
    <t>人社局</t>
  </si>
  <si>
    <t>县人社局</t>
  </si>
  <si>
    <t>为10000人提供外出就业交通补贴，农户直接受益</t>
  </si>
  <si>
    <t>为脱贫劳动力提供外出就业交通补贴，农户直接受益。</t>
  </si>
  <si>
    <t>2023年岚皋县技能培训生活和交通费补贴</t>
  </si>
  <si>
    <t>对脱贫人口、就业困难人员、零就业家庭成员、城乡未继续升学的初高中毕业生中的农村学员和城市低保家庭学员等参加技能培训的，培训期间可给予生活费、交通费补贴。</t>
  </si>
  <si>
    <t>各培训学校</t>
  </si>
  <si>
    <t>提高农户生产发展实用技术</t>
  </si>
  <si>
    <t>提高3000人生产发展实用技术，农户直接受益。</t>
  </si>
  <si>
    <t>2023年岚皋县农民培训补贴</t>
  </si>
  <si>
    <t>农民参加新型职业农民培训工程、农村实用人才带头人素质提升和职业农民技能培训、公益性岗位培训及“岚皋味道”培训的，按每人每天（每天不少于6个课时）100元给予补贴，培训期限不超过10天。</t>
  </si>
  <si>
    <t>提高农民生产发展实用技术</t>
  </si>
  <si>
    <t>提高2500人生产发展实用技术，农户直接受益</t>
  </si>
  <si>
    <t>2023年岚皋县乡村公益性岗位补贴</t>
  </si>
  <si>
    <t>安置无法离乡、无业可扶、无稳定收入的脱贫未就业劳动力（含监测对象）就业，主要从事护路、护水、基础设施维护、社会保障信息员等工作，对符合补贴条件的安置对象给予每月600元的乡村公益性岗位补贴。</t>
  </si>
  <si>
    <t>提供就业岗位</t>
  </si>
  <si>
    <t>为600名劳动力提供就业岗位</t>
  </si>
  <si>
    <t>2023年岚皋县就业帮扶基地、重点企业招工稳岗补贴</t>
  </si>
  <si>
    <t>新社区工厂、就业帮扶基地新吸纳脱贫劳动力和农村低收入劳动力就业，并签订一年以上劳动合同或劳务协议的，稳定就业半年以上的，按每人 2000元的标准对基地（企业）给予一次性就业奖补资金。鼓励未就业劳动力到本地招商引资企业、工业园区企业及社区工厂就业，给予相应招工稳岗补贴。</t>
  </si>
  <si>
    <t>为850人提供稳岗补贴。</t>
  </si>
  <si>
    <t>为劳动力提供稳岗补贴</t>
  </si>
  <si>
    <t>2023年岚皋县新社区工厂奖补项目</t>
  </si>
  <si>
    <t>县域内吸纳脱贫劳动力就业的政策，按照其生产经营地租赁费、水电费实际支出情况、纳税情况、带动就业情况给予不超过20万元的定额奖补资金。</t>
  </si>
  <si>
    <t>为农户提供就业岗位</t>
  </si>
  <si>
    <t>为770户农户提供就业岗位</t>
  </si>
  <si>
    <t>2023年岚皋县创业孵化基地建设及提升项目</t>
  </si>
  <si>
    <t>提档升级城关镇陈家沟、河街、甘竹坝、廊桥、文化广场、四季镇杨家院子、南宫山镇巴人部落、民主共8个创业孵化基地。</t>
  </si>
  <si>
    <t>为企业提供创业就业服务</t>
  </si>
  <si>
    <t>为100家企业提供创业就业服务</t>
  </si>
  <si>
    <t>2023年石门镇集镇安置区配套建设项目</t>
  </si>
  <si>
    <t>建设石门镇集镇菜市场外侧人行桥至千户安置区社区工厂门口总长700米，人行道铺装4200平方米，路沿石700米，栏杆700米，太阳能路灯100盏。</t>
  </si>
  <si>
    <t>县发改局
（后扶办）</t>
  </si>
  <si>
    <t>完善提升搬迁安置点公共服务能力，基础设施直接受益，提高改善群众生产生活条件，提供务工就业岗位，预计带动农户981户3177人,其中脱贫户561户1957人</t>
  </si>
  <si>
    <t>完善提升搬迁安置点公共服务能力，基础设施直接受益，提高改善群众生产生活条件，提供务工就业岗位，带动农户增收致富。</t>
  </si>
  <si>
    <t>2023年大道河镇集镇社区社区工厂改造项目</t>
  </si>
  <si>
    <t>对社区工厂配套生产装备进行技改，提升改造加工生产环境</t>
  </si>
  <si>
    <t>2022.10.30.</t>
  </si>
  <si>
    <t>2023.4.30</t>
  </si>
  <si>
    <t>集镇社区</t>
  </si>
  <si>
    <t>完善提升搬迁安置点公共服务能力，基础设施直接受益，提高改善群众生产生活条件，提供务工就业岗位，预计带动农户40户150人,其中脱贫户10户40人</t>
  </si>
  <si>
    <t>2023年大道河镇集镇社区安置小区亮化工程</t>
  </si>
  <si>
    <t>安装太阳能路灯30盏</t>
  </si>
  <si>
    <t>完善提升搬迁安置点公共服务能力，基础设施直接受益，提高改善群众生产生活条件，提供务工就业岗位，预计带动农户126户340人,其中脱贫户125户337人</t>
  </si>
  <si>
    <t>2023年大道河镇集镇社区安置小区水毁挡墙修复项目</t>
  </si>
  <si>
    <t>新建安置点水毁挡墙500m³，完成水毁路面修复硬化100平米，回填300m³，砖砌花坛修建25米，以及花坛覆土等其他附属工程</t>
  </si>
  <si>
    <t>2023.5.31</t>
  </si>
  <si>
    <t>完善提升搬迁安置点公共服务能力，基础设施直接受益，提高改善群众生产生活条件，提供务工就业岗位，预计带动农户150户450人,其中脱贫户80户245人</t>
  </si>
  <si>
    <t>2023年民主镇富丽明珠安置小区排污管网改造项目</t>
  </si>
  <si>
    <t>主要包括34个单元共计68处下水管道改造，以及一处排污井管道改造。主要建设内容包括地面开挖，改管道更换，以及填埋修复。</t>
  </si>
  <si>
    <t>完善提升搬迁安置点公共服务能力，基础设施直接受益，提高改善群众生产生活条件，提供务工就业岗位，预计带动农户799户2350人,其中脱贫户799户2350人</t>
  </si>
  <si>
    <t>2023年南宫山镇红日社区集镇小区小菜园项目</t>
  </si>
  <si>
    <t>流转租赁土地15亩，进行土地平整、划分、配套建设生产道路等。</t>
  </si>
  <si>
    <t>完善提升搬迁安置点公共服务能力，基础设施直接受益，提高改善群众生产生活条件，提供务工就业岗位，预计带动农户263户897人,其中脱贫户263户897人</t>
  </si>
  <si>
    <t>2023年大道河镇月池台村安置小区“小菜园”建设项目</t>
  </si>
  <si>
    <t>新建搬迁安置点小菜园一处，占地面积1000平方米，主要实施开荒、覆土1000平方米，修建砖砌用地隔离线38条，不锈钢防护栏120米，入口道路挡墙20m³、道路改造提升10米，以及排水沟、照明等附属设施。</t>
  </si>
  <si>
    <t>完善提升搬迁安置点公共服务能力，基础设施直接受益，提高改善群众生产生活条件，提供务工就业岗位，预计带动农户48户163人,其中脱贫户40户150人</t>
  </si>
  <si>
    <t>2023年滔河镇漆扒村青岩安置小区搬迁后扶项目</t>
  </si>
  <si>
    <t>新建两层160平方米公厕一处（一层公厕，二层环卫工人休息区）。</t>
  </si>
  <si>
    <t>完善提升搬迁安置点公共服务能力，基础设施直接受益，提高改善群众生产生活条件，提供务工就业岗位，预计带动农户120户420人,其中脱贫户72户288人</t>
  </si>
  <si>
    <t>2023年滔河镇长滩村安置小区搬迁后扶项目</t>
  </si>
  <si>
    <t>新建1层50平方米公厕1座</t>
  </si>
  <si>
    <t>完善提升搬迁安置点公共服务能力，基础设施直接受益，提高改善群众生产生活条件，提供务工就业岗位，预计带动农户284户757人,其中脱贫户103户284人</t>
  </si>
  <si>
    <t>2023年堰门镇集镇三期安置点挡护建设项目</t>
  </si>
  <si>
    <t>新建挡护900立方米，场地硬化400平方米，回填1100立方米。安装安全护栏120米。</t>
  </si>
  <si>
    <t>完善提升搬迁安置点公共服务能力，基础设施直接受益，提高改善群众生产生活条件，提供务工就业岗位，预计带动农户72户232人,其中脱贫户17户53人</t>
  </si>
  <si>
    <t>2023年四季镇月坝村四季镇集镇安置点排污提升项目</t>
  </si>
  <si>
    <t>改造污水管网150米及附属工程</t>
  </si>
  <si>
    <t>完善提升搬迁安置点公共服务能力，基础设施直接受益，提高改善群众生产生活条件，提供务工就业岗位，预计带动农户86户230人,其中脱贫户83户224人</t>
  </si>
  <si>
    <t>2023年四季镇月坝村集镇安置点公厕项目</t>
  </si>
  <si>
    <t>集镇安置点广场建公厕1个</t>
  </si>
  <si>
    <t>岚皋县四季镇2023年中央财政以工代赈项目</t>
  </si>
  <si>
    <t>实施岚皋县四季镇月坝村安置点平整场地18000㎡，土石方开挖及外运4300m³，土石方回填及碾压3100m³，M7.5浆砌石挡墙2600m³，后背石渣回填2500m³，C20毛石混凝土600m³，堤角卵石回填1200m³。</t>
  </si>
  <si>
    <t>完善提升搬迁安置点公共服务能力，基础设施直接受益，提高改善群众生产生活条件，提供务工就业岗位，预计带动农户40户131人,其中脱贫户10户37人</t>
  </si>
  <si>
    <t>2023年堰门镇团员村脸盆坝安置点雨水管网建设项目</t>
  </si>
  <si>
    <t>新建堰门镇团员村脸盆坝安置点雨水管网300米，雨水井20座，雨水检查进10座，场地硬化600平方米。</t>
  </si>
  <si>
    <t>团员村</t>
  </si>
  <si>
    <t>完善提升搬迁安置点公共服务能力，基础设施直接受益，提高改善群众生产生活条件，提供务工就业岗位，预计带动农户187户517人,其中脱贫户64户177人</t>
  </si>
  <si>
    <t>2022年“雨露计划”补助项目</t>
  </si>
  <si>
    <t>“雨露计划”：对全县1000户脱贫户、监测户子女接受中、高等职业教育进行补助</t>
  </si>
  <si>
    <t>通过资助，确保贫困家庭学生如期完成学业，实现稳定就业。</t>
  </si>
  <si>
    <t>用于支付接受中高等职业教育费用</t>
  </si>
  <si>
    <t>2023年农村低保专项资金项目</t>
  </si>
  <si>
    <t>提供最低生活兜底保障</t>
  </si>
  <si>
    <t>县民政局</t>
  </si>
  <si>
    <t>为符合要求的农户提供最低生活兜底保障</t>
  </si>
  <si>
    <t>2023年特困供养专项资金项目</t>
  </si>
  <si>
    <t>提供特困供养保障</t>
  </si>
  <si>
    <t>为符合要求的农户提供特困供养保障</t>
  </si>
  <si>
    <t>2023年临时救助专项资金项目</t>
  </si>
  <si>
    <t>提供临时救助保障</t>
  </si>
  <si>
    <t>为符合要求的农户提供临时救助保障</t>
  </si>
  <si>
    <t>2023年城乡居民基本医疗保险</t>
  </si>
  <si>
    <t>健康扶贫</t>
  </si>
  <si>
    <t>县医疗保障局</t>
  </si>
  <si>
    <t>健康保障</t>
  </si>
  <si>
    <t>2023年城乡居民大病保险</t>
  </si>
  <si>
    <t>为已贫困对象提供大病保险</t>
  </si>
  <si>
    <t>为群众提供大病医疗保障</t>
  </si>
  <si>
    <t>2023年城乡居民医疗救助</t>
  </si>
  <si>
    <t>为已贫困对象提供医疗救助</t>
  </si>
  <si>
    <t>为已脱贫对象提供医疗救助</t>
  </si>
  <si>
    <t>2023年“多规合一”实用性村庄规划编制项目</t>
  </si>
  <si>
    <t>对示范村和重点帮扶村编制20个村的“多规合一”实用性村庄规划，坚持规划引领，科学指导实施村庄规划建设，建设美丽宜居乡村，为巩固脱贫攻坚成果、促进乡村振兴奠定坚实基础。</t>
  </si>
  <si>
    <t>县自然资源局</t>
  </si>
  <si>
    <t>优先示范村和重点帮扶村所在镇</t>
  </si>
  <si>
    <t>示范村和重点帮扶村</t>
  </si>
  <si>
    <t>全村户数</t>
  </si>
  <si>
    <t>全村人口</t>
  </si>
  <si>
    <t>从乡村产业发展、保护修复和综合整治、基础设施和公共服务、村庄安全和防灾减灾等方面，编制“多规合一”实用性村庄规划，纳入国土空间规划体系，作为各类国土空间开发保护活动及进行各项建设活动的法定依据。</t>
  </si>
  <si>
    <t>编制“多规合一”实用性村庄规划，突出规划引领，推进农村一二三产业融合发展，提升农村人居环境，带动经济发展，吸引人才、投资，提升村庄经济水平，实现联农带农富农。</t>
  </si>
  <si>
    <t>2023年岚皋县重点帮扶县规划编制项目</t>
  </si>
  <si>
    <t>坚持规划引领，编制重点帮扶县发展规划，科学指导国家重点帮扶县建设。</t>
  </si>
  <si>
    <t>重点帮扶县规划</t>
  </si>
  <si>
    <t>全县户数</t>
  </si>
  <si>
    <t>全县人口</t>
  </si>
  <si>
    <t>村庄规划提升，人居环境改善，基础设施完善，农户直接受益。</t>
  </si>
  <si>
    <t>结合各村实际，合理做好村庄规划，提升人居环境，助力乡村建设，优化农户生产生活条件。</t>
  </si>
  <si>
    <t>2023年项目管理费</t>
  </si>
  <si>
    <t>用于绩效评价、项目管理、政策宣传及安排用于弥补县级行业部门（镇）项目管理费用不足部分等。</t>
  </si>
  <si>
    <t>解决项目前期规划设计等前期费用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</si>
</sst>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 numFmtId="178" formatCode="0.00_ "/>
    <numFmt numFmtId="179" formatCode="0.0000_ "/>
    <numFmt numFmtId="180" formatCode="0_);[Red]\(0\)"/>
    <numFmt numFmtId="181" formatCode="yyyy&quot;年&quot;m&quot;月&quot;d&quot;日&quot;;@"/>
    <numFmt numFmtId="182" formatCode="yyyy&quot;年&quot;m&quot;月&quot;;@"/>
    <numFmt numFmtId="183" formatCode="0.0_ "/>
  </numFmts>
  <fonts count="34">
    <font>
      <sz val="11"/>
      <color theme="1"/>
      <name val="宋体"/>
      <charset val="134"/>
      <scheme val="minor"/>
    </font>
    <font>
      <b/>
      <sz val="36"/>
      <name val="宋体"/>
      <charset val="134"/>
      <scheme val="minor"/>
    </font>
    <font>
      <b/>
      <sz val="14"/>
      <name val="宋体"/>
      <charset val="134"/>
      <scheme val="minor"/>
    </font>
    <font>
      <sz val="14"/>
      <name val="宋体"/>
      <charset val="134"/>
    </font>
    <font>
      <b/>
      <sz val="14"/>
      <name val="宋体"/>
      <charset val="134"/>
    </font>
    <font>
      <sz val="12"/>
      <name val="宋体"/>
      <charset val="134"/>
    </font>
    <font>
      <sz val="11"/>
      <name val="宋体"/>
      <charset val="134"/>
      <scheme val="minor"/>
    </font>
    <font>
      <sz val="14"/>
      <color rgb="FFFF0000"/>
      <name val="宋体"/>
      <charset val="134"/>
    </font>
    <font>
      <sz val="14"/>
      <name val="宋体"/>
      <charset val="1"/>
    </font>
    <font>
      <sz val="12"/>
      <name val="宋体"/>
      <charset val="134"/>
      <scheme val="minor"/>
    </font>
    <font>
      <sz val="14"/>
      <color theme="1"/>
      <name val="宋体"/>
      <charset val="134"/>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2"/>
      <name val="Times New Roman"/>
      <charset val="0"/>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5" borderId="12" applyNumberFormat="0" applyAlignment="0" applyProtection="0">
      <alignment vertical="center"/>
    </xf>
    <xf numFmtId="0" fontId="21" fillId="6" borderId="13" applyNumberFormat="0" applyAlignment="0" applyProtection="0">
      <alignment vertical="center"/>
    </xf>
    <xf numFmtId="0" fontId="22" fillId="6" borderId="12" applyNumberFormat="0" applyAlignment="0" applyProtection="0">
      <alignment vertical="center"/>
    </xf>
    <xf numFmtId="0" fontId="23" fillId="7"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5" fillId="0" borderId="0"/>
    <xf numFmtId="0" fontId="32" fillId="35"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2" borderId="0" xfId="0" applyFont="1" applyFill="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2" borderId="0" xfId="0" applyFont="1" applyFill="1" applyBorder="1">
      <alignment vertical="center"/>
    </xf>
    <xf numFmtId="0" fontId="3" fillId="0" borderId="0" xfId="0" applyFont="1" applyFill="1" applyAlignment="1">
      <alignment vertical="center"/>
    </xf>
    <xf numFmtId="0" fontId="5"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justify" vertical="center"/>
    </xf>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59"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57" fontId="3" fillId="0" borderId="1" xfId="0" applyNumberFormat="1" applyFont="1" applyFill="1" applyBorder="1" applyAlignment="1">
      <alignment horizontal="center" vertical="center"/>
    </xf>
    <xf numFmtId="0" fontId="3" fillId="0" borderId="1" xfId="64" applyNumberFormat="1" applyFont="1" applyFill="1" applyBorder="1" applyAlignment="1" applyProtection="1">
      <alignment horizontal="center" vertical="center" wrapText="1"/>
    </xf>
    <xf numFmtId="0" fontId="4" fillId="0" borderId="1" xfId="64" applyFont="1" applyFill="1" applyBorder="1" applyAlignment="1" applyProtection="1">
      <alignment horizontal="center" vertical="center" wrapText="1"/>
    </xf>
    <xf numFmtId="0" fontId="4" fillId="0" borderId="1" xfId="64" applyFont="1" applyFill="1" applyBorder="1" applyAlignment="1" applyProtection="1">
      <alignment horizontal="left" vertical="center" wrapText="1"/>
    </xf>
    <xf numFmtId="1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xf>
    <xf numFmtId="0" fontId="3" fillId="2" borderId="1" xfId="0" applyNumberFormat="1" applyFont="1" applyFill="1" applyBorder="1" applyAlignment="1">
      <alignment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178" fontId="3"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80" fontId="3" fillId="0" borderId="1" xfId="64" applyNumberFormat="1" applyFont="1" applyFill="1" applyBorder="1" applyAlignment="1" applyProtection="1">
      <alignment horizontal="center" vertical="center" wrapText="1"/>
    </xf>
    <xf numFmtId="0" fontId="3" fillId="0" borderId="1" xfId="0" applyNumberFormat="1" applyFont="1" applyFill="1" applyBorder="1">
      <alignment vertical="center"/>
    </xf>
    <xf numFmtId="0" fontId="3" fillId="2" borderId="1" xfId="0" applyNumberFormat="1" applyFont="1" applyFill="1" applyBorder="1">
      <alignment vertical="center"/>
    </xf>
    <xf numFmtId="176" fontId="3" fillId="2" borderId="1"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80"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 fillId="0" borderId="0" xfId="0" applyNumberFormat="1" applyFont="1" applyFill="1" applyAlignment="1">
      <alignment horizontal="justify"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176" fontId="3" fillId="0" borderId="1" xfId="64" applyNumberFormat="1" applyFont="1" applyFill="1" applyBorder="1" applyAlignment="1" applyProtection="1">
      <alignment horizontal="center" vertical="center" wrapText="1"/>
    </xf>
    <xf numFmtId="0" fontId="7" fillId="0" borderId="1" xfId="0" applyFont="1" applyBorder="1" applyAlignment="1">
      <alignment horizontal="justify" vertical="center" wrapText="1"/>
    </xf>
    <xf numFmtId="180" fontId="3" fillId="2" borderId="1" xfId="0" applyNumberFormat="1" applyFont="1" applyFill="1" applyBorder="1" applyAlignment="1">
      <alignment horizontal="center" vertical="center" wrapText="1"/>
    </xf>
    <xf numFmtId="176" fontId="3" fillId="0" borderId="5" xfId="0" applyNumberFormat="1" applyFont="1" applyFill="1" applyBorder="1" applyAlignment="1">
      <alignment horizontal="justify" vertical="center" wrapText="1"/>
    </xf>
    <xf numFmtId="0" fontId="3" fillId="0" borderId="5" xfId="0" applyNumberFormat="1" applyFont="1" applyFill="1" applyBorder="1" applyAlignment="1">
      <alignment horizontal="justify" vertical="center" wrapText="1"/>
    </xf>
    <xf numFmtId="176" fontId="3"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5" xfId="0" applyFont="1" applyFill="1" applyBorder="1" applyAlignment="1">
      <alignment horizontal="center" vertical="center" wrapText="1"/>
    </xf>
    <xf numFmtId="0" fontId="3" fillId="0" borderId="1" xfId="0" applyFont="1" applyFill="1" applyBorder="1" applyAlignment="1" applyProtection="1">
      <alignment horizontal="justify" vertical="center" wrapText="1"/>
    </xf>
    <xf numFmtId="181" fontId="3" fillId="0" borderId="1" xfId="0" applyNumberFormat="1"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64" applyFont="1" applyFill="1" applyBorder="1" applyAlignment="1">
      <alignment horizontal="justify" vertical="center" wrapText="1"/>
    </xf>
    <xf numFmtId="0" fontId="3" fillId="0" borderId="1" xfId="64"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182" fontId="3"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77" fontId="3"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3" fillId="0" borderId="1" xfId="69" applyNumberFormat="1" applyFont="1" applyFill="1" applyBorder="1" applyAlignment="1">
      <alignment horizontal="center" vertical="center" wrapText="1"/>
    </xf>
    <xf numFmtId="0" fontId="3" fillId="0" borderId="8" xfId="69"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178"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57" fontId="3" fillId="0" borderId="5"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64" applyNumberFormat="1" applyFont="1" applyFill="1" applyBorder="1" applyAlignment="1">
      <alignment horizontal="center" vertical="center" wrapText="1"/>
    </xf>
    <xf numFmtId="0" fontId="3" fillId="0" borderId="1" xfId="64"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 xfId="64" applyNumberFormat="1"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177" fontId="3" fillId="0" borderId="1" xfId="0" applyNumberFormat="1" applyFont="1" applyFill="1" applyBorder="1" applyAlignment="1">
      <alignment horizontal="justify" vertical="center" wrapText="1"/>
    </xf>
    <xf numFmtId="0" fontId="3" fillId="0" borderId="1" xfId="65" applyFont="1" applyFill="1" applyBorder="1" applyAlignment="1">
      <alignment horizontal="left" vertical="center" wrapText="1"/>
    </xf>
    <xf numFmtId="0" fontId="3" fillId="0" borderId="8" xfId="69" applyFont="1" applyFill="1" applyBorder="1" applyAlignment="1">
      <alignment horizontal="justify" vertical="center" wrapText="1"/>
    </xf>
    <xf numFmtId="0" fontId="3" fillId="0" borderId="8" xfId="69"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3" fillId="0" borderId="1" xfId="65" applyNumberFormat="1" applyFont="1" applyFill="1" applyBorder="1" applyAlignment="1">
      <alignment horizontal="center" vertical="center" wrapText="1"/>
    </xf>
    <xf numFmtId="176" fontId="3" fillId="0" borderId="1" xfId="65" applyNumberFormat="1" applyFont="1" applyFill="1" applyBorder="1" applyAlignment="1">
      <alignment horizontal="center" vertical="center"/>
    </xf>
    <xf numFmtId="177" fontId="3" fillId="0" borderId="5" xfId="0" applyNumberFormat="1" applyFont="1" applyFill="1" applyBorder="1" applyAlignment="1">
      <alignment horizontal="justify" vertical="center" wrapText="1"/>
    </xf>
    <xf numFmtId="0" fontId="3" fillId="0" borderId="1" xfId="64" applyFont="1" applyFill="1" applyBorder="1" applyAlignment="1" applyProtection="1">
      <alignment horizontal="center" vertical="center" wrapText="1"/>
    </xf>
    <xf numFmtId="183" fontId="3" fillId="0" borderId="1" xfId="0" applyNumberFormat="1" applyFont="1" applyFill="1" applyBorder="1" applyAlignment="1">
      <alignment horizontal="center" vertical="center" wrapText="1"/>
    </xf>
    <xf numFmtId="0" fontId="3" fillId="0" borderId="1" xfId="75" applyFont="1" applyFill="1" applyBorder="1" applyAlignment="1">
      <alignment horizontal="center" vertical="center" wrapText="1"/>
    </xf>
    <xf numFmtId="0" fontId="3" fillId="0" borderId="1" xfId="72" applyFont="1" applyFill="1" applyBorder="1" applyAlignment="1">
      <alignment horizontal="justify" vertical="center" wrapText="1"/>
    </xf>
    <xf numFmtId="0" fontId="3" fillId="0" borderId="1" xfId="50" applyFont="1" applyFill="1" applyBorder="1" applyAlignment="1">
      <alignment horizontal="center" vertical="center" wrapText="1"/>
    </xf>
    <xf numFmtId="0" fontId="3" fillId="0" borderId="1" xfId="56" applyFont="1" applyFill="1" applyBorder="1" applyAlignment="1">
      <alignment horizontal="justify" vertical="center" wrapText="1"/>
    </xf>
    <xf numFmtId="0" fontId="3" fillId="0" borderId="1" xfId="63" applyFont="1" applyFill="1" applyBorder="1" applyAlignment="1">
      <alignment horizontal="justify" vertical="center" wrapText="1"/>
    </xf>
    <xf numFmtId="0" fontId="3" fillId="0" borderId="1" xfId="53" applyFont="1" applyFill="1" applyBorder="1" applyAlignment="1">
      <alignment horizontal="center" vertical="center" wrapText="1"/>
    </xf>
    <xf numFmtId="0" fontId="3" fillId="0" borderId="1" xfId="7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2" applyFont="1" applyFill="1" applyBorder="1" applyAlignment="1">
      <alignment horizontal="justify" vertical="center" wrapText="1"/>
    </xf>
    <xf numFmtId="0" fontId="3" fillId="0" borderId="1" xfId="52" applyFont="1" applyFill="1" applyBorder="1" applyAlignment="1">
      <alignment horizontal="center" vertical="center" wrapText="1"/>
    </xf>
    <xf numFmtId="0" fontId="3" fillId="0" borderId="1" xfId="77" applyFont="1" applyFill="1" applyBorder="1" applyAlignment="1">
      <alignment horizontal="justify" vertical="center" wrapText="1"/>
    </xf>
    <xf numFmtId="0" fontId="3" fillId="0" borderId="1" xfId="55" applyFont="1" applyFill="1" applyBorder="1" applyAlignment="1">
      <alignment horizontal="justify" vertical="center" wrapText="1"/>
    </xf>
    <xf numFmtId="0" fontId="3" fillId="0" borderId="1" xfId="57"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76" applyFont="1" applyFill="1" applyBorder="1" applyAlignment="1">
      <alignment horizontal="justify" vertical="center" wrapText="1"/>
    </xf>
    <xf numFmtId="177" fontId="3" fillId="0" borderId="1" xfId="64" applyNumberFormat="1" applyFont="1" applyFill="1" applyBorder="1" applyAlignment="1">
      <alignment horizontal="center" vertical="center" wrapText="1"/>
    </xf>
    <xf numFmtId="0" fontId="3" fillId="0" borderId="1" xfId="76" applyFont="1" applyFill="1" applyBorder="1" applyAlignment="1">
      <alignment horizontal="center" vertical="center" wrapText="1"/>
    </xf>
    <xf numFmtId="49" fontId="3" fillId="0" borderId="1" xfId="64" applyNumberFormat="1" applyFont="1" applyFill="1" applyBorder="1" applyAlignment="1">
      <alignment horizontal="center" vertical="center" wrapText="1"/>
    </xf>
    <xf numFmtId="0" fontId="3" fillId="0" borderId="1" xfId="61" applyFont="1" applyFill="1" applyBorder="1" applyAlignment="1">
      <alignment horizontal="center" vertical="center" wrapText="1"/>
    </xf>
    <xf numFmtId="0" fontId="7" fillId="0" borderId="1" xfId="0" applyNumberFormat="1" applyFont="1" applyFill="1" applyBorder="1" applyAlignment="1">
      <alignment horizontal="justify" vertical="center" wrapText="1"/>
    </xf>
    <xf numFmtId="0" fontId="3" fillId="0" borderId="8" xfId="69" applyNumberFormat="1" applyFont="1" applyFill="1" applyBorder="1" applyAlignment="1" applyProtection="1">
      <alignment horizontal="justify" vertical="center" wrapText="1"/>
    </xf>
    <xf numFmtId="176" fontId="3" fillId="0" borderId="1" xfId="75" applyNumberFormat="1" applyFont="1" applyFill="1" applyBorder="1" applyAlignment="1">
      <alignment horizontal="center" vertical="center" wrapText="1"/>
    </xf>
    <xf numFmtId="0" fontId="3" fillId="0" borderId="1" xfId="68" applyFont="1" applyFill="1" applyBorder="1" applyAlignment="1">
      <alignment horizontal="center" vertical="center" wrapText="1"/>
    </xf>
    <xf numFmtId="0" fontId="3" fillId="0" borderId="1" xfId="73" applyFont="1" applyFill="1" applyBorder="1" applyAlignment="1">
      <alignment horizontal="center" vertical="center" wrapText="1"/>
    </xf>
    <xf numFmtId="176" fontId="3" fillId="0" borderId="1" xfId="53" applyNumberFormat="1" applyFont="1" applyFill="1" applyBorder="1" applyAlignment="1">
      <alignment horizontal="center" vertical="center" wrapText="1"/>
    </xf>
    <xf numFmtId="0" fontId="3" fillId="0" borderId="1" xfId="74" applyFont="1" applyFill="1" applyBorder="1" applyAlignment="1">
      <alignment horizontal="center" vertical="center" wrapText="1"/>
    </xf>
    <xf numFmtId="178" fontId="3" fillId="0" borderId="1" xfId="74" applyNumberFormat="1" applyFont="1" applyFill="1" applyBorder="1" applyAlignment="1">
      <alignment horizontal="center" vertical="center" wrapText="1"/>
    </xf>
    <xf numFmtId="0" fontId="3" fillId="0" borderId="1" xfId="68" applyFont="1" applyFill="1" applyBorder="1" applyAlignment="1">
      <alignment horizontal="center" vertical="center"/>
    </xf>
    <xf numFmtId="0" fontId="3" fillId="0" borderId="1" xfId="73" applyFont="1" applyFill="1" applyBorder="1" applyAlignment="1">
      <alignment horizontal="center" vertical="center"/>
    </xf>
    <xf numFmtId="49" fontId="3" fillId="0" borderId="1" xfId="74" applyNumberFormat="1" applyFont="1" applyFill="1" applyBorder="1" applyAlignment="1">
      <alignment horizontal="center" vertical="center" wrapText="1"/>
    </xf>
    <xf numFmtId="0" fontId="3" fillId="0" borderId="1" xfId="60" applyFont="1" applyFill="1" applyBorder="1" applyAlignment="1">
      <alignment horizontal="center" vertical="center" wrapText="1"/>
    </xf>
    <xf numFmtId="176" fontId="3" fillId="0" borderId="1" xfId="60" applyNumberFormat="1" applyFont="1" applyFill="1" applyBorder="1" applyAlignment="1">
      <alignment horizontal="center" vertical="center" wrapText="1"/>
    </xf>
    <xf numFmtId="0" fontId="3" fillId="0" borderId="0" xfId="51" applyFont="1" applyFill="1" applyAlignment="1">
      <alignment horizontal="center" vertical="center" wrapText="1"/>
    </xf>
    <xf numFmtId="176" fontId="3" fillId="0" borderId="1" xfId="51" applyNumberFormat="1" applyFont="1" applyFill="1" applyBorder="1" applyAlignment="1">
      <alignment horizontal="center" vertical="center" wrapText="1"/>
    </xf>
    <xf numFmtId="176" fontId="3" fillId="0" borderId="1" xfId="54" applyNumberFormat="1"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176" fontId="3" fillId="0" borderId="1" xfId="61" applyNumberFormat="1"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176" fontId="3" fillId="0" borderId="1" xfId="62" applyNumberFormat="1" applyFont="1" applyFill="1" applyBorder="1" applyAlignment="1">
      <alignment horizontal="center" vertical="center" wrapText="1"/>
    </xf>
    <xf numFmtId="0" fontId="3" fillId="0" borderId="1" xfId="67" applyFont="1" applyFill="1" applyBorder="1" applyAlignment="1">
      <alignment horizontal="justify" vertical="center" wrapText="1"/>
    </xf>
    <xf numFmtId="0" fontId="3" fillId="0" borderId="1" xfId="74" applyFont="1" applyFill="1" applyBorder="1" applyAlignment="1">
      <alignment horizontal="justify" vertical="center" wrapText="1"/>
    </xf>
    <xf numFmtId="0" fontId="3" fillId="0" borderId="1" xfId="66" applyFont="1" applyFill="1" applyBorder="1" applyAlignment="1">
      <alignment horizontal="center" vertical="center" wrapText="1"/>
    </xf>
    <xf numFmtId="176" fontId="3" fillId="0" borderId="1" xfId="74" applyNumberFormat="1" applyFont="1" applyFill="1" applyBorder="1" applyAlignment="1">
      <alignment horizontal="center" vertical="center" wrapText="1"/>
    </xf>
    <xf numFmtId="0" fontId="3" fillId="0" borderId="1" xfId="74" applyNumberFormat="1" applyFont="1" applyFill="1" applyBorder="1" applyAlignment="1">
      <alignment horizontal="center" vertical="center" wrapText="1"/>
    </xf>
    <xf numFmtId="180" fontId="3" fillId="0" borderId="1" xfId="71" applyNumberFormat="1" applyFont="1" applyFill="1" applyBorder="1" applyAlignment="1">
      <alignment horizontal="center" vertical="center" wrapText="1"/>
    </xf>
    <xf numFmtId="180" fontId="3" fillId="0" borderId="1" xfId="79" applyNumberFormat="1" applyFont="1" applyFill="1" applyBorder="1" applyAlignment="1">
      <alignment horizontal="center" vertical="center" wrapText="1"/>
    </xf>
    <xf numFmtId="180" fontId="3" fillId="0" borderId="1" xfId="78" applyNumberFormat="1" applyFont="1" applyFill="1" applyBorder="1" applyAlignment="1">
      <alignment horizontal="center" vertical="center" wrapText="1"/>
    </xf>
    <xf numFmtId="0" fontId="3" fillId="0" borderId="1" xfId="54" applyFont="1" applyFill="1" applyBorder="1" applyAlignment="1">
      <alignment horizontal="center" vertical="center" wrapText="1"/>
    </xf>
    <xf numFmtId="180" fontId="3" fillId="0" borderId="1" xfId="80" applyNumberFormat="1" applyFont="1" applyFill="1" applyBorder="1" applyAlignment="1">
      <alignment horizontal="center" vertical="center" wrapText="1"/>
    </xf>
    <xf numFmtId="176" fontId="3" fillId="0" borderId="5" xfId="64" applyNumberFormat="1" applyFont="1" applyFill="1" applyBorder="1" applyAlignment="1">
      <alignment horizontal="center" vertical="center" wrapText="1"/>
    </xf>
    <xf numFmtId="180" fontId="5" fillId="0" borderId="1" xfId="64"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xf>
    <xf numFmtId="0" fontId="3" fillId="0" borderId="1" xfId="58" applyNumberFormat="1" applyFont="1" applyFill="1" applyBorder="1" applyAlignment="1" applyProtection="1">
      <alignment horizontal="center" vertical="center" wrapText="1"/>
    </xf>
    <xf numFmtId="0" fontId="3" fillId="0" borderId="8" xfId="69" applyFont="1" applyFill="1" applyBorder="1" applyAlignment="1">
      <alignment horizontal="left" vertical="center" wrapText="1"/>
    </xf>
    <xf numFmtId="177" fontId="3" fillId="0" borderId="1" xfId="0" applyNumberFormat="1" applyFont="1" applyFill="1" applyBorder="1" applyAlignment="1">
      <alignment horizontal="center" vertical="center" shrinkToFit="1"/>
    </xf>
    <xf numFmtId="0" fontId="3" fillId="0" borderId="5" xfId="0" applyFont="1" applyFill="1" applyBorder="1" applyAlignment="1" applyProtection="1">
      <alignment horizontal="center" vertical="center" wrapText="1"/>
    </xf>
    <xf numFmtId="49" fontId="3"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4" applyFont="1" applyFill="1" applyBorder="1" applyAlignment="1">
      <alignment horizontal="center" vertical="center" wrapText="1"/>
    </xf>
    <xf numFmtId="14" fontId="5" fillId="0" borderId="1" xfId="64" applyNumberFormat="1" applyFont="1" applyFill="1" applyBorder="1" applyAlignment="1">
      <alignment horizontal="center" vertical="center" wrapText="1"/>
    </xf>
    <xf numFmtId="14" fontId="5" fillId="0" borderId="1" xfId="64"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178" fontId="3"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3" fillId="0" borderId="1" xfId="64"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xf>
    <xf numFmtId="0" fontId="4" fillId="0" borderId="5"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0" fillId="0" borderId="0" xfId="0" applyFont="1" applyFill="1">
      <alignment vertical="center"/>
    </xf>
    <xf numFmtId="0" fontId="11" fillId="0" borderId="0" xfId="0" applyFont="1" applyAlignment="1">
      <alignment horizontal="justify" vertical="center"/>
    </xf>
  </cellXfs>
  <cellStyles count="8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5" xfId="50"/>
    <cellStyle name="常规 30" xfId="51"/>
    <cellStyle name="常规 26" xfId="52"/>
    <cellStyle name="常规 31" xfId="53"/>
    <cellStyle name="常规 27" xfId="54"/>
    <cellStyle name="常规 32" xfId="55"/>
    <cellStyle name="常规 16" xfId="56"/>
    <cellStyle name="常规 21" xfId="57"/>
    <cellStyle name="常规 6 2 2" xfId="58"/>
    <cellStyle name="强调文字颜色 3 3" xfId="59"/>
    <cellStyle name="常规 29" xfId="60"/>
    <cellStyle name="常规 34" xfId="61"/>
    <cellStyle name="常规 22" xfId="62"/>
    <cellStyle name="常规 17" xfId="63"/>
    <cellStyle name="常规 2" xfId="64"/>
    <cellStyle name="常规 11 2" xfId="65"/>
    <cellStyle name="常规 20" xfId="66"/>
    <cellStyle name="常规 23" xfId="67"/>
    <cellStyle name="常规 18" xfId="68"/>
    <cellStyle name="常规_Sheet1" xfId="69"/>
    <cellStyle name="常规 28" xfId="70"/>
    <cellStyle name="常规 33" xfId="71"/>
    <cellStyle name="常规 24" xfId="72"/>
    <cellStyle name="常规 19" xfId="73"/>
    <cellStyle name="常规 4" xfId="74"/>
    <cellStyle name="常规 3" xfId="75"/>
    <cellStyle name="常规 2 2" xfId="76"/>
    <cellStyle name="常规 38" xfId="77"/>
    <cellStyle name="常规 37" xfId="78"/>
    <cellStyle name="常规 36" xfId="79"/>
    <cellStyle name="常规 35" xfId="8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48576"/>
  <sheetViews>
    <sheetView showZeros="0" zoomScale="85" zoomScaleNormal="85" workbookViewId="0">
      <pane ySplit="4" topLeftCell="A5" activePane="bottomLeft" state="frozen"/>
      <selection/>
      <selection pane="bottomLeft" activeCell="I280" sqref="I280"/>
    </sheetView>
  </sheetViews>
  <sheetFormatPr defaultColWidth="9" defaultRowHeight="13.5"/>
  <cols>
    <col min="1" max="1" width="29.5" style="16" customWidth="1"/>
    <col min="2" max="2" width="24.25" style="17" customWidth="1"/>
    <col min="3" max="6" width="20.6333333333333" style="17" customWidth="1"/>
    <col min="7" max="10" width="20.6333333333333" style="16" customWidth="1"/>
    <col min="11" max="11" width="15.8833333333333" style="17"/>
    <col min="12" max="12" width="14.5" style="17"/>
    <col min="13" max="16371" width="9" style="17"/>
  </cols>
  <sheetData>
    <row r="1" s="1" customFormat="1" ht="80" customHeight="1" spans="1:10">
      <c r="A1" s="20" t="s">
        <v>0</v>
      </c>
      <c r="B1" s="20"/>
      <c r="C1" s="20"/>
      <c r="D1" s="20"/>
      <c r="E1" s="20"/>
      <c r="F1" s="20"/>
      <c r="G1" s="20"/>
      <c r="H1" s="20"/>
      <c r="I1" s="20"/>
      <c r="J1" s="20"/>
    </row>
    <row r="2" s="2" customFormat="1" ht="40" customHeight="1" spans="1:10">
      <c r="A2" s="21" t="s">
        <v>1</v>
      </c>
      <c r="B2" s="22" t="s">
        <v>2</v>
      </c>
      <c r="C2" s="21" t="s">
        <v>3</v>
      </c>
      <c r="D2" s="21"/>
      <c r="E2" s="21"/>
      <c r="F2" s="21"/>
      <c r="G2" s="22" t="s">
        <v>4</v>
      </c>
      <c r="H2" s="22"/>
      <c r="I2" s="22"/>
      <c r="J2" s="22"/>
    </row>
    <row r="3" s="2" customFormat="1" ht="40" customHeight="1" spans="1:10">
      <c r="A3" s="21"/>
      <c r="B3" s="22"/>
      <c r="C3" s="23" t="s">
        <v>5</v>
      </c>
      <c r="D3" s="23" t="s">
        <v>6</v>
      </c>
      <c r="E3" s="23" t="s">
        <v>7</v>
      </c>
      <c r="F3" s="23" t="s">
        <v>8</v>
      </c>
      <c r="G3" s="78" t="s">
        <v>9</v>
      </c>
      <c r="H3" s="78" t="s">
        <v>10</v>
      </c>
      <c r="I3" s="22" t="s">
        <v>11</v>
      </c>
      <c r="J3" s="22"/>
    </row>
    <row r="4" s="2" customFormat="1" ht="40" customHeight="1" spans="1:10">
      <c r="A4" s="21"/>
      <c r="B4" s="22"/>
      <c r="C4" s="27"/>
      <c r="D4" s="25"/>
      <c r="E4" s="25"/>
      <c r="F4" s="25"/>
      <c r="G4" s="78"/>
      <c r="H4" s="78"/>
      <c r="I4" s="78" t="s">
        <v>9</v>
      </c>
      <c r="J4" s="78" t="s">
        <v>10</v>
      </c>
    </row>
    <row r="5" s="3" customFormat="1" ht="60" customHeight="1" spans="1:11">
      <c r="A5" s="29" t="s">
        <v>12</v>
      </c>
      <c r="B5" s="30">
        <v>282</v>
      </c>
      <c r="C5" s="30">
        <v>84940</v>
      </c>
      <c r="D5" s="30">
        <v>34230</v>
      </c>
      <c r="E5" s="30">
        <v>33416</v>
      </c>
      <c r="F5" s="30">
        <v>17294</v>
      </c>
      <c r="G5" s="30">
        <v>128642</v>
      </c>
      <c r="H5" s="30">
        <v>522590</v>
      </c>
      <c r="I5" s="30">
        <v>62613</v>
      </c>
      <c r="J5" s="30">
        <v>342607</v>
      </c>
      <c r="K5" s="219"/>
    </row>
    <row r="6" s="3" customFormat="1" ht="60" customHeight="1" spans="1:10">
      <c r="A6" s="33" t="s">
        <v>13</v>
      </c>
      <c r="B6" s="30">
        <v>129</v>
      </c>
      <c r="C6" s="30">
        <v>51907.7</v>
      </c>
      <c r="D6" s="30">
        <v>20793.7</v>
      </c>
      <c r="E6" s="30">
        <v>13850</v>
      </c>
      <c r="F6" s="30">
        <v>17264</v>
      </c>
      <c r="G6" s="30">
        <v>49092</v>
      </c>
      <c r="H6" s="30">
        <v>131345</v>
      </c>
      <c r="I6" s="30">
        <v>21663</v>
      </c>
      <c r="J6" s="30">
        <v>67397</v>
      </c>
    </row>
    <row r="7" s="3" customFormat="1" ht="60" customHeight="1" spans="1:10">
      <c r="A7" s="33" t="s">
        <v>14</v>
      </c>
      <c r="B7" s="30">
        <v>51</v>
      </c>
      <c r="C7" s="30">
        <v>15693</v>
      </c>
      <c r="D7" s="30">
        <v>6389</v>
      </c>
      <c r="E7" s="30">
        <v>570</v>
      </c>
      <c r="F7" s="30">
        <v>8734</v>
      </c>
      <c r="G7" s="30">
        <v>6928</v>
      </c>
      <c r="H7" s="30">
        <v>16778</v>
      </c>
      <c r="I7" s="30">
        <v>3094</v>
      </c>
      <c r="J7" s="30">
        <v>6897</v>
      </c>
    </row>
    <row r="8" s="3" customFormat="1" ht="60" customHeight="1" spans="1:10">
      <c r="A8" s="34" t="s">
        <v>15</v>
      </c>
      <c r="B8" s="30">
        <v>11</v>
      </c>
      <c r="C8" s="30">
        <v>3840</v>
      </c>
      <c r="D8" s="30">
        <v>2160</v>
      </c>
      <c r="E8" s="30">
        <v>0</v>
      </c>
      <c r="F8" s="30">
        <v>1680</v>
      </c>
      <c r="G8" s="30">
        <v>1231</v>
      </c>
      <c r="H8" s="30">
        <v>2922</v>
      </c>
      <c r="I8" s="30">
        <v>662</v>
      </c>
      <c r="J8" s="30">
        <v>1348</v>
      </c>
    </row>
    <row r="9" s="3" customFormat="1" ht="60" customHeight="1" spans="1:10">
      <c r="A9" s="34" t="s">
        <v>16</v>
      </c>
      <c r="B9" s="47">
        <v>6</v>
      </c>
      <c r="C9" s="30">
        <v>4210</v>
      </c>
      <c r="D9" s="30">
        <v>1400</v>
      </c>
      <c r="E9" s="30">
        <v>100</v>
      </c>
      <c r="F9" s="30">
        <v>2710</v>
      </c>
      <c r="G9" s="30">
        <v>1016</v>
      </c>
      <c r="H9" s="30">
        <v>2331</v>
      </c>
      <c r="I9" s="30">
        <v>280</v>
      </c>
      <c r="J9" s="30">
        <v>534</v>
      </c>
    </row>
    <row r="10" s="3" customFormat="1" ht="60" customHeight="1" spans="1:10">
      <c r="A10" s="34" t="s">
        <v>17</v>
      </c>
      <c r="B10" s="30">
        <v>7</v>
      </c>
      <c r="C10" s="30">
        <v>2158</v>
      </c>
      <c r="D10" s="30">
        <v>829</v>
      </c>
      <c r="E10" s="30">
        <v>0</v>
      </c>
      <c r="F10" s="30">
        <v>1329</v>
      </c>
      <c r="G10" s="30">
        <v>1252</v>
      </c>
      <c r="H10" s="30">
        <v>3531</v>
      </c>
      <c r="I10" s="30">
        <v>695</v>
      </c>
      <c r="J10" s="30">
        <v>1956</v>
      </c>
    </row>
    <row r="11" s="3" customFormat="1" ht="60" customHeight="1" spans="1:10">
      <c r="A11" s="33" t="s">
        <v>18</v>
      </c>
      <c r="B11" s="30">
        <v>7</v>
      </c>
      <c r="C11" s="30">
        <v>1050</v>
      </c>
      <c r="D11" s="30">
        <v>0</v>
      </c>
      <c r="E11" s="30">
        <v>240</v>
      </c>
      <c r="F11" s="30">
        <v>810</v>
      </c>
      <c r="G11" s="30">
        <v>289</v>
      </c>
      <c r="H11" s="30">
        <v>627</v>
      </c>
      <c r="I11" s="30">
        <v>200</v>
      </c>
      <c r="J11" s="30">
        <v>458</v>
      </c>
    </row>
    <row r="12" s="3" customFormat="1" ht="60" customHeight="1" spans="1:10">
      <c r="A12" s="33" t="s">
        <v>19</v>
      </c>
      <c r="B12" s="30">
        <v>1</v>
      </c>
      <c r="C12" s="30">
        <v>600</v>
      </c>
      <c r="D12" s="30">
        <v>200</v>
      </c>
      <c r="E12" s="30">
        <v>0</v>
      </c>
      <c r="F12" s="30">
        <v>400</v>
      </c>
      <c r="G12" s="30">
        <v>100</v>
      </c>
      <c r="H12" s="30">
        <v>275</v>
      </c>
      <c r="I12" s="30">
        <v>42</v>
      </c>
      <c r="J12" s="30">
        <v>101</v>
      </c>
    </row>
    <row r="13" s="3" customFormat="1" ht="60" customHeight="1" spans="1:10">
      <c r="A13" s="34" t="s">
        <v>20</v>
      </c>
      <c r="B13" s="30">
        <v>1</v>
      </c>
      <c r="C13" s="30">
        <v>900</v>
      </c>
      <c r="D13" s="30">
        <v>300</v>
      </c>
      <c r="E13" s="30">
        <v>0</v>
      </c>
      <c r="F13" s="30">
        <v>600</v>
      </c>
      <c r="G13" s="30">
        <v>115</v>
      </c>
      <c r="H13" s="30">
        <v>308</v>
      </c>
      <c r="I13" s="30">
        <v>51</v>
      </c>
      <c r="J13" s="30">
        <v>126</v>
      </c>
    </row>
    <row r="14" s="3" customFormat="1" ht="60" customHeight="1" spans="1:10">
      <c r="A14" s="34" t="s">
        <v>21</v>
      </c>
      <c r="B14" s="30">
        <v>10</v>
      </c>
      <c r="C14" s="30">
        <v>1335</v>
      </c>
      <c r="D14" s="30">
        <v>500</v>
      </c>
      <c r="E14" s="30">
        <v>230</v>
      </c>
      <c r="F14" s="30">
        <v>605</v>
      </c>
      <c r="G14" s="30">
        <v>445</v>
      </c>
      <c r="H14" s="30">
        <v>1215</v>
      </c>
      <c r="I14" s="30">
        <v>288</v>
      </c>
      <c r="J14" s="30">
        <v>738</v>
      </c>
    </row>
    <row r="15" s="3" customFormat="1" ht="60" customHeight="1" spans="1:10">
      <c r="A15" s="33" t="s">
        <v>22</v>
      </c>
      <c r="B15" s="29">
        <v>6</v>
      </c>
      <c r="C15" s="30">
        <v>1500</v>
      </c>
      <c r="D15" s="30">
        <v>900</v>
      </c>
      <c r="E15" s="30">
        <v>0</v>
      </c>
      <c r="F15" s="30">
        <v>600</v>
      </c>
      <c r="G15" s="30">
        <v>480</v>
      </c>
      <c r="H15" s="30">
        <v>1369</v>
      </c>
      <c r="I15" s="30">
        <v>276</v>
      </c>
      <c r="J15" s="30">
        <v>436</v>
      </c>
    </row>
    <row r="16" s="218" customFormat="1" ht="90" customHeight="1" spans="1:10">
      <c r="A16" s="34" t="s">
        <v>23</v>
      </c>
      <c r="B16" s="30">
        <v>2</v>
      </c>
      <c r="C16" s="30">
        <v>100</v>
      </c>
      <c r="D16" s="30">
        <v>100</v>
      </c>
      <c r="E16" s="30">
        <v>0</v>
      </c>
      <c r="F16" s="30">
        <v>0</v>
      </c>
      <c r="G16" s="30">
        <v>2000</v>
      </c>
      <c r="H16" s="30">
        <v>4200</v>
      </c>
      <c r="I16" s="30">
        <v>600</v>
      </c>
      <c r="J16" s="30">
        <v>1200</v>
      </c>
    </row>
    <row r="17" s="3" customFormat="1" ht="87" customHeight="1" spans="1:10">
      <c r="A17" s="34" t="s">
        <v>24</v>
      </c>
      <c r="B17" s="30">
        <v>16</v>
      </c>
      <c r="C17" s="30">
        <v>5190</v>
      </c>
      <c r="D17" s="30">
        <v>3810</v>
      </c>
      <c r="E17" s="30">
        <v>1380</v>
      </c>
      <c r="F17" s="30">
        <v>0</v>
      </c>
      <c r="G17" s="30">
        <v>5483</v>
      </c>
      <c r="H17" s="30">
        <v>16127</v>
      </c>
      <c r="I17" s="30">
        <v>2214</v>
      </c>
      <c r="J17" s="30">
        <v>6680</v>
      </c>
    </row>
    <row r="18" s="3" customFormat="1" ht="60" customHeight="1" spans="1:10">
      <c r="A18" s="34" t="s">
        <v>25</v>
      </c>
      <c r="B18" s="30">
        <v>18</v>
      </c>
      <c r="C18" s="30">
        <v>2803</v>
      </c>
      <c r="D18" s="30">
        <v>2533</v>
      </c>
      <c r="E18" s="30">
        <v>220</v>
      </c>
      <c r="F18" s="30">
        <v>50</v>
      </c>
      <c r="G18" s="30">
        <v>1367</v>
      </c>
      <c r="H18" s="30">
        <v>4052</v>
      </c>
      <c r="I18" s="30">
        <v>674</v>
      </c>
      <c r="J18" s="30">
        <v>1956</v>
      </c>
    </row>
    <row r="19" s="3" customFormat="1" ht="83" customHeight="1" spans="1:10">
      <c r="A19" s="34" t="s">
        <v>26</v>
      </c>
      <c r="B19" s="30">
        <v>21</v>
      </c>
      <c r="C19" s="30">
        <v>2331.7</v>
      </c>
      <c r="D19" s="30">
        <v>2201.7</v>
      </c>
      <c r="E19" s="30">
        <v>30</v>
      </c>
      <c r="F19" s="30">
        <v>100</v>
      </c>
      <c r="G19" s="30">
        <v>2822</v>
      </c>
      <c r="H19" s="30">
        <v>8273</v>
      </c>
      <c r="I19" s="30">
        <v>1225</v>
      </c>
      <c r="J19" s="30">
        <v>3687</v>
      </c>
    </row>
    <row r="20" s="3" customFormat="1" ht="101" customHeight="1" spans="1:10">
      <c r="A20" s="34" t="s">
        <v>27</v>
      </c>
      <c r="B20" s="30">
        <v>9</v>
      </c>
      <c r="C20" s="30">
        <v>919.7</v>
      </c>
      <c r="D20" s="30">
        <v>919.7</v>
      </c>
      <c r="E20" s="30">
        <v>0</v>
      </c>
      <c r="F20" s="30">
        <v>0</v>
      </c>
      <c r="G20" s="30">
        <v>1081</v>
      </c>
      <c r="H20" s="30">
        <v>3206</v>
      </c>
      <c r="I20" s="30">
        <v>313</v>
      </c>
      <c r="J20" s="30">
        <v>1024</v>
      </c>
    </row>
    <row r="21" s="3" customFormat="1" ht="81" customHeight="1" spans="1:10">
      <c r="A21" s="34" t="s">
        <v>28</v>
      </c>
      <c r="B21" s="30">
        <v>12</v>
      </c>
      <c r="C21" s="30">
        <v>1412</v>
      </c>
      <c r="D21" s="30">
        <v>1282</v>
      </c>
      <c r="E21" s="30">
        <v>30</v>
      </c>
      <c r="F21" s="30">
        <v>100</v>
      </c>
      <c r="G21" s="30">
        <v>1741</v>
      </c>
      <c r="H21" s="30">
        <v>5067</v>
      </c>
      <c r="I21" s="30">
        <v>912</v>
      </c>
      <c r="J21" s="30">
        <v>2663</v>
      </c>
    </row>
    <row r="22" s="3" customFormat="1" ht="107" customHeight="1" spans="1:10">
      <c r="A22" s="34" t="s">
        <v>29</v>
      </c>
      <c r="B22" s="30">
        <v>16</v>
      </c>
      <c r="C22" s="30">
        <v>19000</v>
      </c>
      <c r="D22" s="30">
        <v>4320</v>
      </c>
      <c r="E22" s="30">
        <v>6300</v>
      </c>
      <c r="F22" s="30">
        <v>8380</v>
      </c>
      <c r="G22" s="30">
        <v>21951</v>
      </c>
      <c r="H22" s="30">
        <v>75464</v>
      </c>
      <c r="I22" s="30">
        <v>3975</v>
      </c>
      <c r="J22" s="30">
        <v>37679</v>
      </c>
    </row>
    <row r="23" s="4" customFormat="1" ht="86" customHeight="1" spans="1:10">
      <c r="A23" s="34" t="s">
        <v>30</v>
      </c>
      <c r="B23" s="30">
        <v>4</v>
      </c>
      <c r="C23" s="30">
        <v>1390</v>
      </c>
      <c r="D23" s="30">
        <v>1390</v>
      </c>
      <c r="E23" s="30">
        <v>0</v>
      </c>
      <c r="F23" s="30">
        <v>0</v>
      </c>
      <c r="G23" s="30">
        <v>10511</v>
      </c>
      <c r="H23" s="30">
        <v>10571</v>
      </c>
      <c r="I23" s="30">
        <v>10481</v>
      </c>
      <c r="J23" s="30">
        <v>10498</v>
      </c>
    </row>
    <row r="24" s="4" customFormat="1" ht="161" customHeight="1" spans="1:10">
      <c r="A24" s="34" t="s">
        <v>31</v>
      </c>
      <c r="B24" s="30">
        <v>3</v>
      </c>
      <c r="C24" s="30">
        <v>5500</v>
      </c>
      <c r="D24" s="30">
        <v>150</v>
      </c>
      <c r="E24" s="30">
        <v>5350</v>
      </c>
      <c r="F24" s="30">
        <v>0</v>
      </c>
      <c r="G24" s="30">
        <v>30</v>
      </c>
      <c r="H24" s="30">
        <v>80</v>
      </c>
      <c r="I24" s="30">
        <v>0</v>
      </c>
      <c r="J24" s="30">
        <v>0</v>
      </c>
    </row>
    <row r="25" s="4" customFormat="1" ht="95" customHeight="1" spans="1:10">
      <c r="A25" s="34" t="s">
        <v>32</v>
      </c>
      <c r="B25" s="30">
        <v>122</v>
      </c>
      <c r="C25" s="30">
        <v>12995.3</v>
      </c>
      <c r="D25" s="30">
        <v>9911.3</v>
      </c>
      <c r="E25" s="30">
        <v>3084</v>
      </c>
      <c r="F25" s="30">
        <v>0</v>
      </c>
      <c r="G25" s="30">
        <v>66438</v>
      </c>
      <c r="H25" s="30">
        <v>193290</v>
      </c>
      <c r="I25" s="30">
        <v>29660</v>
      </c>
      <c r="J25" s="30">
        <v>87140</v>
      </c>
    </row>
    <row r="26" s="3" customFormat="1" ht="60" customHeight="1" spans="1:10">
      <c r="A26" s="34" t="s">
        <v>33</v>
      </c>
      <c r="B26" s="30">
        <v>16</v>
      </c>
      <c r="C26" s="30">
        <v>999</v>
      </c>
      <c r="D26" s="30">
        <v>813</v>
      </c>
      <c r="E26" s="30">
        <v>186</v>
      </c>
      <c r="F26" s="30">
        <v>0</v>
      </c>
      <c r="G26" s="30">
        <v>3296</v>
      </c>
      <c r="H26" s="30">
        <v>10157</v>
      </c>
      <c r="I26" s="30">
        <v>1605</v>
      </c>
      <c r="J26" s="30">
        <v>5153</v>
      </c>
    </row>
    <row r="27" s="5" customFormat="1" ht="80" customHeight="1" spans="1:10">
      <c r="A27" s="34" t="s">
        <v>34</v>
      </c>
      <c r="B27" s="30">
        <v>35</v>
      </c>
      <c r="C27" s="30">
        <v>5437</v>
      </c>
      <c r="D27" s="30">
        <v>4960</v>
      </c>
      <c r="E27" s="30">
        <v>477</v>
      </c>
      <c r="F27" s="30">
        <v>0</v>
      </c>
      <c r="G27" s="30">
        <v>7806</v>
      </c>
      <c r="H27" s="30">
        <v>21567</v>
      </c>
      <c r="I27" s="30">
        <v>3299</v>
      </c>
      <c r="J27" s="30">
        <v>9605</v>
      </c>
    </row>
    <row r="28" s="3" customFormat="1" ht="60" customHeight="1" spans="1:10">
      <c r="A28" s="34" t="s">
        <v>35</v>
      </c>
      <c r="B28" s="30">
        <v>1</v>
      </c>
      <c r="C28" s="30">
        <v>1200</v>
      </c>
      <c r="D28" s="30">
        <v>200</v>
      </c>
      <c r="E28" s="30">
        <v>1000</v>
      </c>
      <c r="F28" s="30">
        <v>0</v>
      </c>
      <c r="G28" s="30">
        <v>46560</v>
      </c>
      <c r="H28" s="30">
        <v>137266</v>
      </c>
      <c r="I28" s="30">
        <v>21574</v>
      </c>
      <c r="J28" s="30">
        <v>63351</v>
      </c>
    </row>
    <row r="29" s="3" customFormat="1" ht="60" customHeight="1" spans="1:10">
      <c r="A29" s="34" t="s">
        <v>36</v>
      </c>
      <c r="B29" s="30">
        <v>25</v>
      </c>
      <c r="C29" s="30">
        <v>1303.7</v>
      </c>
      <c r="D29" s="30">
        <v>1303.7</v>
      </c>
      <c r="E29" s="30">
        <v>0</v>
      </c>
      <c r="F29" s="30">
        <v>0</v>
      </c>
      <c r="G29" s="30">
        <v>1460</v>
      </c>
      <c r="H29" s="30">
        <v>4386</v>
      </c>
      <c r="I29" s="30">
        <v>470</v>
      </c>
      <c r="J29" s="30">
        <v>1536</v>
      </c>
    </row>
    <row r="30" s="3" customFormat="1" ht="60" customHeight="1" spans="1:10">
      <c r="A30" s="34" t="s">
        <v>37</v>
      </c>
      <c r="B30" s="30">
        <v>36</v>
      </c>
      <c r="C30" s="30">
        <v>2258</v>
      </c>
      <c r="D30" s="30">
        <v>2018</v>
      </c>
      <c r="E30" s="30">
        <v>240</v>
      </c>
      <c r="F30" s="30">
        <v>0</v>
      </c>
      <c r="G30" s="30">
        <v>5313</v>
      </c>
      <c r="H30" s="30">
        <v>14274</v>
      </c>
      <c r="I30" s="30">
        <v>2217</v>
      </c>
      <c r="J30" s="30">
        <v>6057</v>
      </c>
    </row>
    <row r="31" s="3" customFormat="1" ht="60" customHeight="1" spans="1:10">
      <c r="A31" s="34" t="s">
        <v>38</v>
      </c>
      <c r="B31" s="30">
        <v>1</v>
      </c>
      <c r="C31" s="30">
        <v>570</v>
      </c>
      <c r="D31" s="30">
        <v>350</v>
      </c>
      <c r="E31" s="30">
        <v>220</v>
      </c>
      <c r="F31" s="30">
        <v>0</v>
      </c>
      <c r="G31" s="30">
        <v>1500</v>
      </c>
      <c r="H31" s="30">
        <v>4200</v>
      </c>
      <c r="I31" s="30">
        <v>300</v>
      </c>
      <c r="J31" s="30">
        <v>840</v>
      </c>
    </row>
    <row r="32" s="3" customFormat="1" ht="60" customHeight="1" spans="1:10">
      <c r="A32" s="34" t="s">
        <v>39</v>
      </c>
      <c r="B32" s="30">
        <v>6</v>
      </c>
      <c r="C32" s="30">
        <v>1127.6</v>
      </c>
      <c r="D32" s="30">
        <v>166.6</v>
      </c>
      <c r="E32" s="30">
        <v>961</v>
      </c>
      <c r="F32" s="30">
        <v>0</v>
      </c>
      <c r="G32" s="30">
        <v>503</v>
      </c>
      <c r="H32" s="30">
        <v>1440</v>
      </c>
      <c r="I32" s="30">
        <v>195</v>
      </c>
      <c r="J32" s="30">
        <v>598</v>
      </c>
    </row>
    <row r="33" s="5" customFormat="1" ht="60" customHeight="1" spans="1:10">
      <c r="A33" s="33" t="s">
        <v>40</v>
      </c>
      <c r="B33" s="204">
        <v>2</v>
      </c>
      <c r="C33" s="204">
        <v>100</v>
      </c>
      <c r="D33" s="204">
        <v>100</v>
      </c>
      <c r="E33" s="204">
        <v>0</v>
      </c>
      <c r="F33" s="204">
        <v>0</v>
      </c>
      <c r="G33" s="204">
        <v>0</v>
      </c>
      <c r="H33" s="204">
        <v>0</v>
      </c>
      <c r="I33" s="204">
        <v>0</v>
      </c>
      <c r="J33" s="204">
        <v>0</v>
      </c>
    </row>
    <row r="34" s="3" customFormat="1" ht="60" customHeight="1" spans="1:10">
      <c r="A34" s="34" t="s">
        <v>41</v>
      </c>
      <c r="B34" s="30">
        <v>7</v>
      </c>
      <c r="C34" s="30">
        <v>2070</v>
      </c>
      <c r="D34" s="30">
        <v>1870</v>
      </c>
      <c r="E34" s="30">
        <v>200</v>
      </c>
      <c r="F34" s="30">
        <v>0</v>
      </c>
      <c r="G34" s="30">
        <v>8870</v>
      </c>
      <c r="H34" s="30">
        <v>19220</v>
      </c>
      <c r="I34" s="30">
        <v>8020</v>
      </c>
      <c r="J34" s="30">
        <v>17280</v>
      </c>
    </row>
    <row r="35" s="3" customFormat="1" ht="60" customHeight="1" spans="1:10">
      <c r="A35" s="34" t="s">
        <v>42</v>
      </c>
      <c r="B35" s="30">
        <v>14</v>
      </c>
      <c r="C35" s="30">
        <v>815</v>
      </c>
      <c r="D35" s="30">
        <v>605</v>
      </c>
      <c r="E35" s="30">
        <v>180</v>
      </c>
      <c r="F35" s="30">
        <v>30</v>
      </c>
      <c r="G35" s="30">
        <v>3282</v>
      </c>
      <c r="H35" s="30">
        <v>10044</v>
      </c>
      <c r="I35" s="30">
        <v>2310</v>
      </c>
      <c r="J35" s="30">
        <v>7263</v>
      </c>
    </row>
    <row r="36" s="3" customFormat="1" ht="60" customHeight="1" spans="1:10">
      <c r="A36" s="34" t="s">
        <v>43</v>
      </c>
      <c r="B36" s="30">
        <v>1</v>
      </c>
      <c r="C36" s="30">
        <v>300</v>
      </c>
      <c r="D36" s="30">
        <v>300</v>
      </c>
      <c r="E36" s="30">
        <v>0</v>
      </c>
      <c r="F36" s="30">
        <v>0</v>
      </c>
      <c r="G36" s="30">
        <v>960</v>
      </c>
      <c r="H36" s="30">
        <v>960</v>
      </c>
      <c r="I36" s="30">
        <v>960</v>
      </c>
      <c r="J36" s="30">
        <v>960</v>
      </c>
    </row>
    <row r="37" s="3" customFormat="1" ht="60" customHeight="1" spans="1:10">
      <c r="A37" s="34" t="s">
        <v>44</v>
      </c>
      <c r="B37" s="30">
        <v>3</v>
      </c>
      <c r="C37" s="30">
        <v>9452</v>
      </c>
      <c r="D37" s="30">
        <v>0</v>
      </c>
      <c r="E37" s="30">
        <v>9452</v>
      </c>
      <c r="F37" s="30">
        <v>0</v>
      </c>
      <c r="G37" s="30">
        <v>0</v>
      </c>
      <c r="H37" s="30">
        <v>16007</v>
      </c>
      <c r="I37" s="30">
        <v>0</v>
      </c>
      <c r="J37" s="30">
        <v>10843</v>
      </c>
    </row>
    <row r="38" s="3" customFormat="1" ht="60" customHeight="1" spans="1:10">
      <c r="A38" s="34" t="s">
        <v>45</v>
      </c>
      <c r="B38" s="30">
        <v>3</v>
      </c>
      <c r="C38" s="30">
        <v>6350</v>
      </c>
      <c r="D38" s="30">
        <v>0</v>
      </c>
      <c r="E38" s="30">
        <v>6350</v>
      </c>
      <c r="F38" s="30">
        <v>0</v>
      </c>
      <c r="G38" s="30">
        <v>0</v>
      </c>
      <c r="H38" s="30">
        <v>151724</v>
      </c>
      <c r="I38" s="30">
        <v>0</v>
      </c>
      <c r="J38" s="30">
        <v>151724</v>
      </c>
    </row>
    <row r="39" ht="60" customHeight="1" spans="1:10">
      <c r="A39" s="34" t="s">
        <v>46</v>
      </c>
      <c r="B39" s="30">
        <v>2</v>
      </c>
      <c r="C39" s="30">
        <v>650</v>
      </c>
      <c r="D39" s="30">
        <v>350</v>
      </c>
      <c r="E39" s="30">
        <v>300</v>
      </c>
      <c r="F39" s="30">
        <v>0</v>
      </c>
      <c r="G39" s="30">
        <v>0</v>
      </c>
      <c r="H39" s="30">
        <v>0</v>
      </c>
      <c r="I39" s="30">
        <v>0</v>
      </c>
      <c r="J39" s="30">
        <v>0</v>
      </c>
    </row>
    <row r="40" ht="60" customHeight="1" spans="1:10">
      <c r="A40" s="34" t="s">
        <v>47</v>
      </c>
      <c r="B40" s="30">
        <v>1</v>
      </c>
      <c r="C40" s="30">
        <v>400</v>
      </c>
      <c r="D40" s="30">
        <v>400</v>
      </c>
      <c r="E40" s="30">
        <v>0</v>
      </c>
      <c r="F40" s="30">
        <v>0</v>
      </c>
      <c r="G40" s="30">
        <v>0</v>
      </c>
      <c r="H40" s="30">
        <v>0</v>
      </c>
      <c r="I40" s="30">
        <v>0</v>
      </c>
      <c r="J40" s="30">
        <v>0</v>
      </c>
    </row>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2">
    <mergeCell ref="A1:J1"/>
    <mergeCell ref="C2:F2"/>
    <mergeCell ref="G2:J2"/>
    <mergeCell ref="I3:J3"/>
    <mergeCell ref="A2:A4"/>
    <mergeCell ref="B2:B4"/>
    <mergeCell ref="C3:C4"/>
    <mergeCell ref="D3:D4"/>
    <mergeCell ref="E3:E4"/>
    <mergeCell ref="F3:F4"/>
    <mergeCell ref="G3:G4"/>
    <mergeCell ref="H3:H4"/>
  </mergeCells>
  <pageMargins left="0.751388888888889" right="0.751388888888889" top="0.354166666666667" bottom="0.196527777777778" header="0.393055555555556" footer="0.196527777777778"/>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22"/>
  <sheetViews>
    <sheetView showZeros="0" tabSelected="1" zoomScale="70" zoomScaleNormal="70" topLeftCell="C1" workbookViewId="0">
      <pane ySplit="5" topLeftCell="A315" activePane="bottomLeft" state="frozen"/>
      <selection/>
      <selection pane="bottomLeft" activeCell="U319" sqref="U319"/>
    </sheetView>
  </sheetViews>
  <sheetFormatPr defaultColWidth="9" defaultRowHeight="13.5"/>
  <cols>
    <col min="1" max="1" width="29.5" style="16" customWidth="1"/>
    <col min="2" max="2" width="31.425" style="17" customWidth="1"/>
    <col min="3" max="3" width="62.05" style="17" customWidth="1"/>
    <col min="4" max="5" width="9.88333333333333" style="16" customWidth="1"/>
    <col min="6" max="6" width="19.4666666666667" style="16" customWidth="1"/>
    <col min="7" max="7" width="18.5666666666667" style="16" customWidth="1"/>
    <col min="8" max="8" width="12.325" style="16" customWidth="1"/>
    <col min="9" max="9" width="17.5" style="18" customWidth="1"/>
    <col min="10" max="10" width="15.5333333333333" style="16" customWidth="1"/>
    <col min="11" max="11" width="16.7833333333333" style="16" customWidth="1"/>
    <col min="12" max="12" width="12.675" style="16" customWidth="1"/>
    <col min="13" max="16" width="11.6333333333333" style="17" customWidth="1"/>
    <col min="17" max="20" width="11.6333333333333" style="16" customWidth="1"/>
    <col min="21" max="21" width="33.9166666666667" style="19" customWidth="1"/>
    <col min="22" max="22" width="31.425" style="19" customWidth="1"/>
    <col min="23" max="16384" width="9" style="17"/>
  </cols>
  <sheetData>
    <row r="1" s="1" customFormat="1" ht="80" customHeight="1" spans="1:22">
      <c r="A1" s="20" t="s">
        <v>48</v>
      </c>
      <c r="B1" s="20"/>
      <c r="C1" s="20"/>
      <c r="D1" s="20"/>
      <c r="E1" s="20"/>
      <c r="F1" s="20"/>
      <c r="G1" s="20"/>
      <c r="H1" s="20"/>
      <c r="I1" s="20"/>
      <c r="J1" s="20"/>
      <c r="K1" s="20"/>
      <c r="L1" s="20"/>
      <c r="M1" s="20"/>
      <c r="N1" s="20"/>
      <c r="O1" s="20"/>
      <c r="P1" s="20"/>
      <c r="Q1" s="20"/>
      <c r="R1" s="20"/>
      <c r="S1" s="20"/>
      <c r="T1" s="20"/>
      <c r="U1" s="75"/>
      <c r="V1" s="75"/>
    </row>
    <row r="2" s="2" customFormat="1" ht="40" customHeight="1" spans="1:22">
      <c r="A2" s="21" t="s">
        <v>1</v>
      </c>
      <c r="B2" s="22" t="s">
        <v>49</v>
      </c>
      <c r="C2" s="22" t="s">
        <v>50</v>
      </c>
      <c r="D2" s="21" t="s">
        <v>51</v>
      </c>
      <c r="E2" s="23" t="s">
        <v>52</v>
      </c>
      <c r="F2" s="22" t="s">
        <v>53</v>
      </c>
      <c r="G2" s="24" t="s">
        <v>54</v>
      </c>
      <c r="H2" s="22" t="s">
        <v>55</v>
      </c>
      <c r="I2" s="22" t="s">
        <v>56</v>
      </c>
      <c r="J2" s="24" t="s">
        <v>57</v>
      </c>
      <c r="K2" s="22" t="s">
        <v>58</v>
      </c>
      <c r="L2" s="22"/>
      <c r="M2" s="21" t="s">
        <v>3</v>
      </c>
      <c r="N2" s="21"/>
      <c r="O2" s="21"/>
      <c r="P2" s="21"/>
      <c r="Q2" s="76" t="s">
        <v>4</v>
      </c>
      <c r="R2" s="77"/>
      <c r="S2" s="77"/>
      <c r="T2" s="77"/>
      <c r="U2" s="76" t="s">
        <v>59</v>
      </c>
      <c r="V2" s="22" t="s">
        <v>60</v>
      </c>
    </row>
    <row r="3" s="2" customFormat="1" ht="40" customHeight="1" spans="1:22">
      <c r="A3" s="21"/>
      <c r="B3" s="22"/>
      <c r="C3" s="22"/>
      <c r="D3" s="21"/>
      <c r="E3" s="25"/>
      <c r="F3" s="22"/>
      <c r="G3" s="26"/>
      <c r="H3" s="22"/>
      <c r="I3" s="22"/>
      <c r="J3" s="26"/>
      <c r="K3" s="24" t="s">
        <v>61</v>
      </c>
      <c r="L3" s="24" t="s">
        <v>62</v>
      </c>
      <c r="M3" s="23" t="s">
        <v>5</v>
      </c>
      <c r="N3" s="23" t="s">
        <v>6</v>
      </c>
      <c r="O3" s="23" t="s">
        <v>7</v>
      </c>
      <c r="P3" s="23" t="s">
        <v>8</v>
      </c>
      <c r="Q3" s="78" t="s">
        <v>9</v>
      </c>
      <c r="R3" s="78" t="s">
        <v>10</v>
      </c>
      <c r="S3" s="79" t="s">
        <v>11</v>
      </c>
      <c r="T3" s="79"/>
      <c r="U3" s="76"/>
      <c r="V3" s="22"/>
    </row>
    <row r="4" s="2" customFormat="1" ht="40" customHeight="1" spans="1:22">
      <c r="A4" s="21"/>
      <c r="B4" s="22"/>
      <c r="C4" s="22"/>
      <c r="D4" s="21"/>
      <c r="E4" s="27"/>
      <c r="F4" s="22"/>
      <c r="G4" s="28"/>
      <c r="H4" s="22"/>
      <c r="I4" s="22"/>
      <c r="J4" s="28"/>
      <c r="K4" s="28"/>
      <c r="L4" s="28"/>
      <c r="M4" s="27"/>
      <c r="N4" s="25"/>
      <c r="O4" s="25"/>
      <c r="P4" s="25"/>
      <c r="Q4" s="78"/>
      <c r="R4" s="78"/>
      <c r="S4" s="80" t="s">
        <v>9</v>
      </c>
      <c r="T4" s="80" t="s">
        <v>10</v>
      </c>
      <c r="U4" s="76"/>
      <c r="V4" s="22"/>
    </row>
    <row r="5" s="3" customFormat="1" ht="60" customHeight="1" spans="1:22">
      <c r="A5" s="29" t="s">
        <v>12</v>
      </c>
      <c r="B5" s="30">
        <f>SUM(B6,B154,B285,B293,B308,,B310,B314,B318,B321)</f>
        <v>282</v>
      </c>
      <c r="C5" s="31"/>
      <c r="D5" s="32"/>
      <c r="E5" s="32"/>
      <c r="F5" s="30"/>
      <c r="G5" s="30"/>
      <c r="H5" s="30"/>
      <c r="I5" s="30"/>
      <c r="J5" s="30"/>
      <c r="K5" s="29"/>
      <c r="L5" s="32"/>
      <c r="M5" s="30">
        <f>SUM(N5:P5)</f>
        <v>84940</v>
      </c>
      <c r="N5" s="30">
        <f>SUM(N6,N154,N285,N293,N308,,N310,N314,N318,N321)</f>
        <v>34230</v>
      </c>
      <c r="O5" s="30">
        <f>SUM(O6,O154,O285,O293,O308,,O310,O314,O318,O321)</f>
        <v>33416</v>
      </c>
      <c r="P5" s="30">
        <f>SUM(P6,P154,P285,P293,P308,,P310,P314,P318,P321)</f>
        <v>17294</v>
      </c>
      <c r="Q5" s="30">
        <f>SUM(Q6,Q154,Q285,Q293,Q308,Q310,Q314,Q318,Q321)</f>
        <v>128642</v>
      </c>
      <c r="R5" s="30">
        <f>SUM(R6,R154,R285,R293,R308,R310,R314,R318,R321)</f>
        <v>522590</v>
      </c>
      <c r="S5" s="30">
        <f>SUM(S6,S154,S285,S293,S308,S310,S314,S318,S321)</f>
        <v>62613</v>
      </c>
      <c r="T5" s="30">
        <f>SUM(T6,T154,T285,T293,T308,T310,T314,T318,T321)</f>
        <v>342607</v>
      </c>
      <c r="U5" s="81"/>
      <c r="V5" s="82"/>
    </row>
    <row r="6" s="3" customFormat="1" ht="60" customHeight="1" spans="1:22">
      <c r="A6" s="33" t="s">
        <v>13</v>
      </c>
      <c r="B6" s="30">
        <f>SUM(B7,B68,,B85,B104,B128,B145,B150)</f>
        <v>129</v>
      </c>
      <c r="C6" s="34"/>
      <c r="D6" s="30"/>
      <c r="E6" s="30"/>
      <c r="F6" s="35"/>
      <c r="G6" s="35"/>
      <c r="H6" s="36"/>
      <c r="I6" s="30"/>
      <c r="J6" s="30"/>
      <c r="K6" s="63"/>
      <c r="L6" s="30"/>
      <c r="M6" s="30">
        <f>SUM(N6:P6)</f>
        <v>51907.7</v>
      </c>
      <c r="N6" s="30">
        <f>N7+N68+N85+N104+N128+N145+N150</f>
        <v>20793.7</v>
      </c>
      <c r="O6" s="30">
        <f t="shared" ref="O6:T6" si="0">O7+O68+O85+O104+O128+O145+O150</f>
        <v>13850</v>
      </c>
      <c r="P6" s="30">
        <f t="shared" si="0"/>
        <v>17264</v>
      </c>
      <c r="Q6" s="30">
        <f t="shared" si="0"/>
        <v>49092</v>
      </c>
      <c r="R6" s="30">
        <f t="shared" si="0"/>
        <v>131345</v>
      </c>
      <c r="S6" s="30">
        <f t="shared" si="0"/>
        <v>21663</v>
      </c>
      <c r="T6" s="30">
        <f t="shared" si="0"/>
        <v>67397</v>
      </c>
      <c r="U6" s="82"/>
      <c r="V6" s="82"/>
    </row>
    <row r="7" s="3" customFormat="1" ht="60" customHeight="1" spans="1:22">
      <c r="A7" s="33" t="s">
        <v>14</v>
      </c>
      <c r="B7" s="30">
        <f>SUM(B8,B20,B27,B35,B43,B47,B58,B45,B65)</f>
        <v>51</v>
      </c>
      <c r="C7" s="34"/>
      <c r="D7" s="30"/>
      <c r="E7" s="30"/>
      <c r="F7" s="35"/>
      <c r="G7" s="35"/>
      <c r="H7" s="30"/>
      <c r="I7" s="30"/>
      <c r="J7" s="30"/>
      <c r="K7" s="30"/>
      <c r="L7" s="30"/>
      <c r="M7" s="30">
        <f>SUM(N7:P7)</f>
        <v>15693</v>
      </c>
      <c r="N7" s="30">
        <f>SUM(N8,N20,N27,N35,N43,N45,N47,N58,N65)</f>
        <v>6389</v>
      </c>
      <c r="O7" s="30">
        <f t="shared" ref="N7:T7" si="1">SUM(O8,O20,O27,O35,O43,O45,O47,O58,O65)</f>
        <v>570</v>
      </c>
      <c r="P7" s="30">
        <f t="shared" si="1"/>
        <v>8734</v>
      </c>
      <c r="Q7" s="30">
        <f t="shared" si="1"/>
        <v>6928</v>
      </c>
      <c r="R7" s="30">
        <f t="shared" si="1"/>
        <v>16778</v>
      </c>
      <c r="S7" s="30">
        <f t="shared" si="1"/>
        <v>3094</v>
      </c>
      <c r="T7" s="30">
        <f t="shared" si="1"/>
        <v>6897</v>
      </c>
      <c r="U7" s="81"/>
      <c r="V7" s="82"/>
    </row>
    <row r="8" s="3" customFormat="1" ht="60" customHeight="1" spans="1:22">
      <c r="A8" s="34" t="s">
        <v>15</v>
      </c>
      <c r="B8" s="30">
        <f>A19-A129+1</f>
        <v>11</v>
      </c>
      <c r="C8" s="34"/>
      <c r="D8" s="37"/>
      <c r="E8" s="30"/>
      <c r="F8" s="37"/>
      <c r="G8" s="30"/>
      <c r="H8" s="30"/>
      <c r="I8" s="30"/>
      <c r="J8" s="32"/>
      <c r="K8" s="37"/>
      <c r="L8" s="37"/>
      <c r="M8" s="30">
        <f>SUM(N8:P8)</f>
        <v>3840</v>
      </c>
      <c r="N8" s="30">
        <f t="shared" ref="N8:P8" si="2">SUM(N9:N19)</f>
        <v>2160</v>
      </c>
      <c r="O8" s="30">
        <f t="shared" si="2"/>
        <v>0</v>
      </c>
      <c r="P8" s="30">
        <f t="shared" si="2"/>
        <v>1680</v>
      </c>
      <c r="Q8" s="30">
        <f t="shared" ref="O8:T8" si="3">SUM(Q9:Q19)</f>
        <v>1231</v>
      </c>
      <c r="R8" s="30">
        <f t="shared" si="3"/>
        <v>2922</v>
      </c>
      <c r="S8" s="30">
        <f t="shared" si="3"/>
        <v>662</v>
      </c>
      <c r="T8" s="30">
        <f t="shared" si="3"/>
        <v>1348</v>
      </c>
      <c r="U8" s="82"/>
      <c r="V8" s="82"/>
    </row>
    <row r="9" s="3" customFormat="1" ht="112" customHeight="1" spans="1:22">
      <c r="A9" s="38">
        <v>1</v>
      </c>
      <c r="B9" s="39" t="s">
        <v>63</v>
      </c>
      <c r="C9" s="39" t="s">
        <v>64</v>
      </c>
      <c r="D9" s="40" t="s">
        <v>65</v>
      </c>
      <c r="E9" s="41" t="s">
        <v>66</v>
      </c>
      <c r="F9" s="42">
        <v>44927</v>
      </c>
      <c r="G9" s="42">
        <v>45229</v>
      </c>
      <c r="H9" s="41" t="s">
        <v>67</v>
      </c>
      <c r="I9" s="41" t="s">
        <v>68</v>
      </c>
      <c r="J9" s="41" t="s">
        <v>69</v>
      </c>
      <c r="K9" s="41" t="s">
        <v>67</v>
      </c>
      <c r="L9" s="41" t="s">
        <v>70</v>
      </c>
      <c r="M9" s="64">
        <v>300</v>
      </c>
      <c r="N9" s="64">
        <v>100</v>
      </c>
      <c r="O9" s="65"/>
      <c r="P9" s="41">
        <v>200</v>
      </c>
      <c r="Q9" s="65">
        <v>32</v>
      </c>
      <c r="R9" s="65">
        <v>97</v>
      </c>
      <c r="S9" s="65">
        <v>20</v>
      </c>
      <c r="T9" s="65">
        <v>54</v>
      </c>
      <c r="U9" s="81" t="s">
        <v>71</v>
      </c>
      <c r="V9" s="82" t="s">
        <v>72</v>
      </c>
    </row>
    <row r="10" s="3" customFormat="1" ht="111" customHeight="1" spans="1:22">
      <c r="A10" s="38">
        <v>2</v>
      </c>
      <c r="B10" s="39" t="s">
        <v>73</v>
      </c>
      <c r="C10" s="43" t="s">
        <v>74</v>
      </c>
      <c r="D10" s="41" t="s">
        <v>65</v>
      </c>
      <c r="E10" s="41" t="s">
        <v>66</v>
      </c>
      <c r="F10" s="42">
        <v>44927</v>
      </c>
      <c r="G10" s="42">
        <v>45229</v>
      </c>
      <c r="H10" s="41" t="s">
        <v>75</v>
      </c>
      <c r="I10" s="41" t="s">
        <v>68</v>
      </c>
      <c r="J10" s="41" t="s">
        <v>69</v>
      </c>
      <c r="K10" s="41" t="s">
        <v>75</v>
      </c>
      <c r="L10" s="41" t="s">
        <v>76</v>
      </c>
      <c r="M10" s="64">
        <v>300</v>
      </c>
      <c r="N10" s="64">
        <v>100</v>
      </c>
      <c r="O10" s="65"/>
      <c r="P10" s="65">
        <v>200</v>
      </c>
      <c r="Q10" s="65">
        <v>33</v>
      </c>
      <c r="R10" s="65">
        <v>95</v>
      </c>
      <c r="S10" s="65">
        <v>15</v>
      </c>
      <c r="T10" s="65">
        <v>34</v>
      </c>
      <c r="U10" s="81" t="s">
        <v>77</v>
      </c>
      <c r="V10" s="82" t="s">
        <v>72</v>
      </c>
    </row>
    <row r="11" s="3" customFormat="1" ht="111" customHeight="1" spans="1:22">
      <c r="A11" s="38">
        <v>3</v>
      </c>
      <c r="B11" s="39" t="s">
        <v>78</v>
      </c>
      <c r="C11" s="43" t="s">
        <v>79</v>
      </c>
      <c r="D11" s="41" t="s">
        <v>65</v>
      </c>
      <c r="E11" s="41" t="s">
        <v>66</v>
      </c>
      <c r="F11" s="42">
        <v>44927</v>
      </c>
      <c r="G11" s="42">
        <v>45229</v>
      </c>
      <c r="H11" s="41" t="s">
        <v>80</v>
      </c>
      <c r="I11" s="41" t="s">
        <v>68</v>
      </c>
      <c r="J11" s="41" t="s">
        <v>69</v>
      </c>
      <c r="K11" s="41" t="s">
        <v>80</v>
      </c>
      <c r="L11" s="41" t="s">
        <v>81</v>
      </c>
      <c r="M11" s="64">
        <v>300</v>
      </c>
      <c r="N11" s="64">
        <v>100</v>
      </c>
      <c r="O11" s="65"/>
      <c r="P11" s="65">
        <v>200</v>
      </c>
      <c r="Q11" s="65">
        <v>32</v>
      </c>
      <c r="R11" s="65">
        <v>97</v>
      </c>
      <c r="S11" s="65">
        <v>20</v>
      </c>
      <c r="T11" s="65">
        <v>54</v>
      </c>
      <c r="U11" s="81" t="s">
        <v>82</v>
      </c>
      <c r="V11" s="82" t="s">
        <v>72</v>
      </c>
    </row>
    <row r="12" s="3" customFormat="1" ht="112" customHeight="1" spans="1:22">
      <c r="A12" s="38">
        <v>4</v>
      </c>
      <c r="B12" s="39" t="s">
        <v>83</v>
      </c>
      <c r="C12" s="44" t="s">
        <v>84</v>
      </c>
      <c r="D12" s="41" t="s">
        <v>65</v>
      </c>
      <c r="E12" s="41" t="s">
        <v>66</v>
      </c>
      <c r="F12" s="45">
        <v>44927</v>
      </c>
      <c r="G12" s="45">
        <v>45229</v>
      </c>
      <c r="H12" s="41" t="s">
        <v>75</v>
      </c>
      <c r="I12" s="41" t="s">
        <v>68</v>
      </c>
      <c r="J12" s="41" t="s">
        <v>69</v>
      </c>
      <c r="K12" s="41" t="s">
        <v>75</v>
      </c>
      <c r="L12" s="41" t="s">
        <v>85</v>
      </c>
      <c r="M12" s="64">
        <v>300</v>
      </c>
      <c r="N12" s="64">
        <v>100</v>
      </c>
      <c r="O12" s="41"/>
      <c r="P12" s="41">
        <v>200</v>
      </c>
      <c r="Q12" s="65">
        <v>26</v>
      </c>
      <c r="R12" s="65">
        <v>72</v>
      </c>
      <c r="S12" s="65">
        <v>18</v>
      </c>
      <c r="T12" s="65">
        <v>46</v>
      </c>
      <c r="U12" s="81" t="s">
        <v>86</v>
      </c>
      <c r="V12" s="82" t="s">
        <v>72</v>
      </c>
    </row>
    <row r="13" s="4" customFormat="1" ht="126" customHeight="1" spans="1:22">
      <c r="A13" s="38">
        <v>5</v>
      </c>
      <c r="B13" s="39" t="s">
        <v>87</v>
      </c>
      <c r="C13" s="44" t="s">
        <v>88</v>
      </c>
      <c r="D13" s="41" t="s">
        <v>65</v>
      </c>
      <c r="E13" s="41" t="s">
        <v>66</v>
      </c>
      <c r="F13" s="45">
        <v>44927</v>
      </c>
      <c r="G13" s="45">
        <v>45229</v>
      </c>
      <c r="H13" s="41" t="s">
        <v>75</v>
      </c>
      <c r="I13" s="41" t="s">
        <v>68</v>
      </c>
      <c r="J13" s="41" t="s">
        <v>69</v>
      </c>
      <c r="K13" s="41" t="s">
        <v>75</v>
      </c>
      <c r="L13" s="41" t="s">
        <v>89</v>
      </c>
      <c r="M13" s="64">
        <v>150</v>
      </c>
      <c r="N13" s="64">
        <v>50</v>
      </c>
      <c r="O13" s="41"/>
      <c r="P13" s="41">
        <v>100</v>
      </c>
      <c r="Q13" s="65">
        <v>18</v>
      </c>
      <c r="R13" s="65">
        <v>45</v>
      </c>
      <c r="S13" s="65">
        <v>12</v>
      </c>
      <c r="T13" s="65">
        <v>32</v>
      </c>
      <c r="U13" s="81" t="s">
        <v>90</v>
      </c>
      <c r="V13" s="82" t="s">
        <v>72</v>
      </c>
    </row>
    <row r="14" s="4" customFormat="1" ht="121" customHeight="1" spans="1:22">
      <c r="A14" s="38">
        <v>6</v>
      </c>
      <c r="B14" s="39" t="s">
        <v>91</v>
      </c>
      <c r="C14" s="44" t="s">
        <v>92</v>
      </c>
      <c r="D14" s="41" t="s">
        <v>65</v>
      </c>
      <c r="E14" s="41" t="s">
        <v>66</v>
      </c>
      <c r="F14" s="42">
        <v>44927</v>
      </c>
      <c r="G14" s="42">
        <v>45229</v>
      </c>
      <c r="H14" s="46" t="s">
        <v>93</v>
      </c>
      <c r="I14" s="46" t="s">
        <v>68</v>
      </c>
      <c r="J14" s="41" t="s">
        <v>69</v>
      </c>
      <c r="K14" s="46" t="s">
        <v>93</v>
      </c>
      <c r="L14" s="46" t="s">
        <v>94</v>
      </c>
      <c r="M14" s="64">
        <v>90</v>
      </c>
      <c r="N14" s="66">
        <v>30</v>
      </c>
      <c r="O14" s="46"/>
      <c r="P14" s="46">
        <v>60</v>
      </c>
      <c r="Q14" s="83">
        <v>15</v>
      </c>
      <c r="R14" s="83">
        <v>40</v>
      </c>
      <c r="S14" s="83">
        <v>10</v>
      </c>
      <c r="T14" s="83">
        <v>27</v>
      </c>
      <c r="U14" s="81" t="s">
        <v>95</v>
      </c>
      <c r="V14" s="82" t="s">
        <v>72</v>
      </c>
    </row>
    <row r="15" s="4" customFormat="1" ht="212" customHeight="1" spans="1:22">
      <c r="A15" s="38">
        <v>7</v>
      </c>
      <c r="B15" s="39" t="s">
        <v>96</v>
      </c>
      <c r="C15" s="44" t="s">
        <v>97</v>
      </c>
      <c r="D15" s="41" t="s">
        <v>65</v>
      </c>
      <c r="E15" s="41" t="s">
        <v>98</v>
      </c>
      <c r="F15" s="45">
        <v>44927</v>
      </c>
      <c r="G15" s="45">
        <v>45290</v>
      </c>
      <c r="H15" s="46" t="s">
        <v>99</v>
      </c>
      <c r="I15" s="41" t="s">
        <v>68</v>
      </c>
      <c r="J15" s="41" t="s">
        <v>69</v>
      </c>
      <c r="K15" s="41" t="s">
        <v>100</v>
      </c>
      <c r="L15" s="41"/>
      <c r="M15" s="64">
        <v>200</v>
      </c>
      <c r="N15" s="64">
        <v>200</v>
      </c>
      <c r="O15" s="41"/>
      <c r="P15" s="41"/>
      <c r="Q15" s="65">
        <v>200</v>
      </c>
      <c r="R15" s="65">
        <v>525</v>
      </c>
      <c r="S15" s="65">
        <v>100</v>
      </c>
      <c r="T15" s="65">
        <v>225</v>
      </c>
      <c r="U15" s="82" t="s">
        <v>101</v>
      </c>
      <c r="V15" s="82" t="s">
        <v>102</v>
      </c>
    </row>
    <row r="16" s="5" customFormat="1" ht="202" customHeight="1" spans="1:22">
      <c r="A16" s="38">
        <v>8</v>
      </c>
      <c r="B16" s="39" t="s">
        <v>103</v>
      </c>
      <c r="C16" s="44" t="s">
        <v>104</v>
      </c>
      <c r="D16" s="41" t="s">
        <v>65</v>
      </c>
      <c r="E16" s="41" t="s">
        <v>105</v>
      </c>
      <c r="F16" s="42">
        <v>44927</v>
      </c>
      <c r="G16" s="42">
        <v>45260</v>
      </c>
      <c r="H16" s="41" t="s">
        <v>99</v>
      </c>
      <c r="I16" s="41" t="s">
        <v>68</v>
      </c>
      <c r="J16" s="41" t="s">
        <v>69</v>
      </c>
      <c r="K16" s="41" t="s">
        <v>106</v>
      </c>
      <c r="L16" s="41" t="s">
        <v>107</v>
      </c>
      <c r="M16" s="64">
        <v>600</v>
      </c>
      <c r="N16" s="64">
        <v>600</v>
      </c>
      <c r="O16" s="65"/>
      <c r="P16" s="65"/>
      <c r="Q16" s="65">
        <v>300</v>
      </c>
      <c r="R16" s="65">
        <v>750</v>
      </c>
      <c r="S16" s="65">
        <v>150</v>
      </c>
      <c r="T16" s="65">
        <v>357</v>
      </c>
      <c r="U16" s="81" t="s">
        <v>108</v>
      </c>
      <c r="V16" s="82" t="s">
        <v>109</v>
      </c>
    </row>
    <row r="17" s="5" customFormat="1" ht="141" customHeight="1" spans="1:22">
      <c r="A17" s="38">
        <v>9</v>
      </c>
      <c r="B17" s="39" t="s">
        <v>110</v>
      </c>
      <c r="C17" s="44" t="s">
        <v>111</v>
      </c>
      <c r="D17" s="41" t="s">
        <v>65</v>
      </c>
      <c r="E17" s="41" t="s">
        <v>98</v>
      </c>
      <c r="F17" s="45">
        <v>44927</v>
      </c>
      <c r="G17" s="45">
        <v>45290</v>
      </c>
      <c r="H17" s="46" t="s">
        <v>99</v>
      </c>
      <c r="I17" s="46" t="s">
        <v>68</v>
      </c>
      <c r="J17" s="41" t="s">
        <v>69</v>
      </c>
      <c r="K17" s="41" t="s">
        <v>100</v>
      </c>
      <c r="L17" s="46" t="s">
        <v>112</v>
      </c>
      <c r="M17" s="64">
        <v>100</v>
      </c>
      <c r="N17" s="66">
        <v>100</v>
      </c>
      <c r="O17" s="46"/>
      <c r="P17" s="46"/>
      <c r="Q17" s="83">
        <v>100</v>
      </c>
      <c r="R17" s="83">
        <v>220</v>
      </c>
      <c r="S17" s="83">
        <v>81</v>
      </c>
      <c r="T17" s="83">
        <v>176</v>
      </c>
      <c r="U17" s="81" t="s">
        <v>113</v>
      </c>
      <c r="V17" s="82" t="s">
        <v>114</v>
      </c>
    </row>
    <row r="18" s="4" customFormat="1" ht="163" customHeight="1" spans="1:22">
      <c r="A18" s="38">
        <v>10</v>
      </c>
      <c r="B18" s="39" t="s">
        <v>115</v>
      </c>
      <c r="C18" s="44" t="s">
        <v>116</v>
      </c>
      <c r="D18" s="41" t="s">
        <v>65</v>
      </c>
      <c r="E18" s="41" t="s">
        <v>98</v>
      </c>
      <c r="F18" s="45">
        <v>44927</v>
      </c>
      <c r="G18" s="45">
        <v>45261</v>
      </c>
      <c r="H18" s="46" t="s">
        <v>99</v>
      </c>
      <c r="I18" s="46" t="s">
        <v>68</v>
      </c>
      <c r="J18" s="41" t="s">
        <v>69</v>
      </c>
      <c r="K18" s="41" t="s">
        <v>100</v>
      </c>
      <c r="L18" s="46" t="s">
        <v>112</v>
      </c>
      <c r="M18" s="64">
        <v>300</v>
      </c>
      <c r="N18" s="66">
        <v>300</v>
      </c>
      <c r="O18" s="46"/>
      <c r="P18" s="46"/>
      <c r="Q18" s="83">
        <v>300</v>
      </c>
      <c r="R18" s="83">
        <v>660</v>
      </c>
      <c r="S18" s="83">
        <v>150</v>
      </c>
      <c r="T18" s="83">
        <v>225</v>
      </c>
      <c r="U18" s="81" t="s">
        <v>117</v>
      </c>
      <c r="V18" s="82" t="s">
        <v>114</v>
      </c>
    </row>
    <row r="19" s="3" customFormat="1" ht="142" customHeight="1" spans="1:22">
      <c r="A19" s="38">
        <v>11</v>
      </c>
      <c r="B19" s="39" t="s">
        <v>118</v>
      </c>
      <c r="C19" s="44" t="s">
        <v>119</v>
      </c>
      <c r="D19" s="41" t="s">
        <v>65</v>
      </c>
      <c r="E19" s="41" t="s">
        <v>66</v>
      </c>
      <c r="F19" s="45">
        <v>44927</v>
      </c>
      <c r="G19" s="45">
        <v>45229</v>
      </c>
      <c r="H19" s="41" t="s">
        <v>75</v>
      </c>
      <c r="I19" s="41" t="s">
        <v>68</v>
      </c>
      <c r="J19" s="41" t="s">
        <v>69</v>
      </c>
      <c r="K19" s="41" t="s">
        <v>75</v>
      </c>
      <c r="L19" s="41" t="s">
        <v>120</v>
      </c>
      <c r="M19" s="64">
        <v>1200</v>
      </c>
      <c r="N19" s="64">
        <v>480</v>
      </c>
      <c r="O19" s="41"/>
      <c r="P19" s="41">
        <v>720</v>
      </c>
      <c r="Q19" s="65">
        <v>175</v>
      </c>
      <c r="R19" s="65">
        <v>321</v>
      </c>
      <c r="S19" s="65">
        <v>86</v>
      </c>
      <c r="T19" s="65">
        <v>118</v>
      </c>
      <c r="U19" s="81" t="s">
        <v>121</v>
      </c>
      <c r="V19" s="82" t="s">
        <v>72</v>
      </c>
    </row>
    <row r="20" s="3" customFormat="1" ht="60" customHeight="1" spans="1:22">
      <c r="A20" s="34" t="s">
        <v>16</v>
      </c>
      <c r="B20" s="47">
        <f>A26-A21+1</f>
        <v>6</v>
      </c>
      <c r="C20" s="48"/>
      <c r="D20" s="47"/>
      <c r="E20" s="47"/>
      <c r="F20" s="35"/>
      <c r="G20" s="35"/>
      <c r="H20" s="47"/>
      <c r="I20" s="47"/>
      <c r="J20" s="32"/>
      <c r="K20" s="47"/>
      <c r="L20" s="47"/>
      <c r="M20" s="30">
        <f>SUM(N20:P20)</f>
        <v>4210</v>
      </c>
      <c r="N20" s="30">
        <f t="shared" ref="N20:T20" si="4">SUM(N21:N26)</f>
        <v>1400</v>
      </c>
      <c r="O20" s="30">
        <f t="shared" si="4"/>
        <v>100</v>
      </c>
      <c r="P20" s="30">
        <f t="shared" si="4"/>
        <v>2710</v>
      </c>
      <c r="Q20" s="30">
        <f t="shared" si="4"/>
        <v>1016</v>
      </c>
      <c r="R20" s="30">
        <f t="shared" si="4"/>
        <v>2331</v>
      </c>
      <c r="S20" s="30">
        <f t="shared" si="4"/>
        <v>280</v>
      </c>
      <c r="T20" s="30">
        <f t="shared" si="4"/>
        <v>534</v>
      </c>
      <c r="U20" s="82"/>
      <c r="V20" s="82"/>
    </row>
    <row r="21" s="3" customFormat="1" ht="168" customHeight="1" spans="1:22">
      <c r="A21" s="38">
        <v>1</v>
      </c>
      <c r="B21" s="44" t="s">
        <v>122</v>
      </c>
      <c r="C21" s="44" t="s">
        <v>123</v>
      </c>
      <c r="D21" s="41" t="s">
        <v>65</v>
      </c>
      <c r="E21" s="41" t="s">
        <v>124</v>
      </c>
      <c r="F21" s="49">
        <v>44958</v>
      </c>
      <c r="G21" s="49">
        <v>45107</v>
      </c>
      <c r="H21" s="41" t="s">
        <v>125</v>
      </c>
      <c r="I21" s="41" t="s">
        <v>68</v>
      </c>
      <c r="J21" s="41" t="s">
        <v>69</v>
      </c>
      <c r="K21" s="41" t="s">
        <v>100</v>
      </c>
      <c r="L21" s="41"/>
      <c r="M21" s="65">
        <v>1380</v>
      </c>
      <c r="N21" s="65">
        <v>660</v>
      </c>
      <c r="O21" s="65">
        <v>0</v>
      </c>
      <c r="P21" s="65">
        <v>720</v>
      </c>
      <c r="Q21" s="73">
        <v>426</v>
      </c>
      <c r="R21" s="73">
        <v>1021</v>
      </c>
      <c r="S21" s="73">
        <v>79</v>
      </c>
      <c r="T21" s="73">
        <v>191</v>
      </c>
      <c r="U21" s="82" t="s">
        <v>126</v>
      </c>
      <c r="V21" s="82" t="s">
        <v>127</v>
      </c>
    </row>
    <row r="22" s="3" customFormat="1" ht="147" customHeight="1" spans="1:22">
      <c r="A22" s="38">
        <v>2</v>
      </c>
      <c r="B22" s="50" t="s">
        <v>128</v>
      </c>
      <c r="C22" s="50" t="s">
        <v>129</v>
      </c>
      <c r="D22" s="41" t="s">
        <v>65</v>
      </c>
      <c r="E22" s="51" t="s">
        <v>66</v>
      </c>
      <c r="F22" s="49">
        <v>44958</v>
      </c>
      <c r="G22" s="49">
        <v>45260</v>
      </c>
      <c r="H22" s="41" t="s">
        <v>130</v>
      </c>
      <c r="I22" s="41" t="s">
        <v>68</v>
      </c>
      <c r="J22" s="51" t="s">
        <v>69</v>
      </c>
      <c r="K22" s="41" t="s">
        <v>131</v>
      </c>
      <c r="L22" s="51" t="s">
        <v>132</v>
      </c>
      <c r="M22" s="51">
        <v>120</v>
      </c>
      <c r="N22" s="51">
        <v>30</v>
      </c>
      <c r="O22" s="67"/>
      <c r="P22" s="65">
        <v>90</v>
      </c>
      <c r="Q22" s="51">
        <v>17</v>
      </c>
      <c r="R22" s="51">
        <v>32</v>
      </c>
      <c r="S22" s="51">
        <v>7</v>
      </c>
      <c r="T22" s="51">
        <v>11</v>
      </c>
      <c r="U22" s="82" t="s">
        <v>133</v>
      </c>
      <c r="V22" s="82" t="s">
        <v>134</v>
      </c>
    </row>
    <row r="23" s="3" customFormat="1" ht="139" customHeight="1" spans="1:22">
      <c r="A23" s="38">
        <v>3</v>
      </c>
      <c r="B23" s="50" t="s">
        <v>135</v>
      </c>
      <c r="C23" s="50" t="s">
        <v>136</v>
      </c>
      <c r="D23" s="51" t="s">
        <v>65</v>
      </c>
      <c r="E23" s="51" t="s">
        <v>66</v>
      </c>
      <c r="F23" s="49">
        <v>44958</v>
      </c>
      <c r="G23" s="42">
        <v>45290</v>
      </c>
      <c r="H23" s="41" t="s">
        <v>137</v>
      </c>
      <c r="I23" s="41" t="s">
        <v>68</v>
      </c>
      <c r="J23" s="41" t="s">
        <v>69</v>
      </c>
      <c r="K23" s="41" t="s">
        <v>100</v>
      </c>
      <c r="L23" s="41" t="s">
        <v>138</v>
      </c>
      <c r="M23" s="51">
        <v>60</v>
      </c>
      <c r="N23" s="51">
        <v>60</v>
      </c>
      <c r="O23" s="67"/>
      <c r="P23" s="65">
        <v>0</v>
      </c>
      <c r="Q23" s="51">
        <v>106</v>
      </c>
      <c r="R23" s="51">
        <v>279</v>
      </c>
      <c r="S23" s="51">
        <v>53</v>
      </c>
      <c r="T23" s="51">
        <v>80</v>
      </c>
      <c r="U23" s="82" t="s">
        <v>139</v>
      </c>
      <c r="V23" s="82" t="s">
        <v>140</v>
      </c>
    </row>
    <row r="24" s="6" customFormat="1" ht="169" customHeight="1" spans="1:22">
      <c r="A24" s="38">
        <v>4</v>
      </c>
      <c r="B24" s="52" t="s">
        <v>141</v>
      </c>
      <c r="C24" s="52" t="s">
        <v>142</v>
      </c>
      <c r="D24" s="53" t="s">
        <v>65</v>
      </c>
      <c r="E24" s="54" t="s">
        <v>143</v>
      </c>
      <c r="F24" s="55">
        <v>44986</v>
      </c>
      <c r="G24" s="55">
        <v>45170</v>
      </c>
      <c r="H24" s="54" t="s">
        <v>68</v>
      </c>
      <c r="I24" s="54" t="s">
        <v>68</v>
      </c>
      <c r="J24" s="53" t="s">
        <v>69</v>
      </c>
      <c r="K24" s="54" t="s">
        <v>100</v>
      </c>
      <c r="L24" s="53"/>
      <c r="M24" s="53">
        <v>150</v>
      </c>
      <c r="N24" s="53">
        <v>150</v>
      </c>
      <c r="O24" s="68"/>
      <c r="P24" s="69"/>
      <c r="Q24" s="53">
        <v>150</v>
      </c>
      <c r="R24" s="53">
        <v>275</v>
      </c>
      <c r="S24" s="53">
        <v>75</v>
      </c>
      <c r="T24" s="53">
        <v>115</v>
      </c>
      <c r="U24" s="84" t="s">
        <v>144</v>
      </c>
      <c r="V24" s="84" t="s">
        <v>145</v>
      </c>
    </row>
    <row r="25" s="3" customFormat="1" ht="226" customHeight="1" spans="1:22">
      <c r="A25" s="38">
        <v>5</v>
      </c>
      <c r="B25" s="44" t="s">
        <v>146</v>
      </c>
      <c r="C25" s="44" t="s">
        <v>147</v>
      </c>
      <c r="D25" s="41" t="s">
        <v>65</v>
      </c>
      <c r="E25" s="41" t="s">
        <v>143</v>
      </c>
      <c r="F25" s="49">
        <v>44958</v>
      </c>
      <c r="G25" s="49">
        <v>45078</v>
      </c>
      <c r="H25" s="41" t="s">
        <v>137</v>
      </c>
      <c r="I25" s="41" t="s">
        <v>68</v>
      </c>
      <c r="J25" s="41" t="s">
        <v>69</v>
      </c>
      <c r="K25" s="41" t="s">
        <v>148</v>
      </c>
      <c r="L25" s="41" t="s">
        <v>149</v>
      </c>
      <c r="M25" s="64">
        <v>200</v>
      </c>
      <c r="N25" s="64">
        <v>100</v>
      </c>
      <c r="O25" s="65">
        <v>100</v>
      </c>
      <c r="P25" s="51"/>
      <c r="Q25" s="65">
        <v>167</v>
      </c>
      <c r="R25" s="65">
        <v>379</v>
      </c>
      <c r="S25" s="65">
        <v>16</v>
      </c>
      <c r="T25" s="65">
        <v>37</v>
      </c>
      <c r="U25" s="82" t="s">
        <v>150</v>
      </c>
      <c r="V25" s="82" t="s">
        <v>151</v>
      </c>
    </row>
    <row r="26" s="6" customFormat="1" ht="96" customHeight="1" spans="1:22">
      <c r="A26" s="38">
        <v>6</v>
      </c>
      <c r="B26" s="56" t="s">
        <v>152</v>
      </c>
      <c r="C26" s="56" t="s">
        <v>153</v>
      </c>
      <c r="D26" s="54" t="s">
        <v>65</v>
      </c>
      <c r="E26" s="54" t="s">
        <v>143</v>
      </c>
      <c r="F26" s="55">
        <v>44986</v>
      </c>
      <c r="G26" s="55">
        <v>45170</v>
      </c>
      <c r="H26" s="54" t="s">
        <v>75</v>
      </c>
      <c r="I26" s="54" t="s">
        <v>68</v>
      </c>
      <c r="J26" s="54" t="s">
        <v>69</v>
      </c>
      <c r="K26" s="54" t="s">
        <v>75</v>
      </c>
      <c r="L26" s="54" t="s">
        <v>154</v>
      </c>
      <c r="M26" s="69">
        <v>2300</v>
      </c>
      <c r="N26" s="69">
        <v>400</v>
      </c>
      <c r="O26" s="69"/>
      <c r="P26" s="69">
        <v>1900</v>
      </c>
      <c r="Q26" s="85">
        <v>150</v>
      </c>
      <c r="R26" s="85">
        <v>345</v>
      </c>
      <c r="S26" s="85">
        <v>50</v>
      </c>
      <c r="T26" s="85">
        <v>100</v>
      </c>
      <c r="U26" s="84" t="s">
        <v>155</v>
      </c>
      <c r="V26" s="84" t="s">
        <v>156</v>
      </c>
    </row>
    <row r="27" s="3" customFormat="1" ht="60" customHeight="1" spans="1:22">
      <c r="A27" s="34" t="s">
        <v>17</v>
      </c>
      <c r="B27" s="30">
        <v>7</v>
      </c>
      <c r="C27" s="34"/>
      <c r="D27" s="30"/>
      <c r="E27" s="30"/>
      <c r="F27" s="35"/>
      <c r="G27" s="35"/>
      <c r="H27" s="30"/>
      <c r="I27" s="30"/>
      <c r="J27" s="30"/>
      <c r="K27" s="30"/>
      <c r="L27" s="30"/>
      <c r="M27" s="30">
        <f>SUM(N27:P27)</f>
        <v>2158</v>
      </c>
      <c r="N27" s="30">
        <f t="shared" ref="N27:T27" si="5">SUM(N28:N34)</f>
        <v>829</v>
      </c>
      <c r="O27" s="30">
        <f t="shared" si="5"/>
        <v>0</v>
      </c>
      <c r="P27" s="30">
        <f t="shared" si="5"/>
        <v>1329</v>
      </c>
      <c r="Q27" s="30">
        <f t="shared" si="5"/>
        <v>1252</v>
      </c>
      <c r="R27" s="30">
        <f t="shared" si="5"/>
        <v>3531</v>
      </c>
      <c r="S27" s="30">
        <f t="shared" si="5"/>
        <v>695</v>
      </c>
      <c r="T27" s="30">
        <f t="shared" si="5"/>
        <v>1956</v>
      </c>
      <c r="U27" s="81"/>
      <c r="V27" s="82"/>
    </row>
    <row r="28" s="5" customFormat="1" ht="143" customHeight="1" spans="1:22">
      <c r="A28" s="30">
        <v>1</v>
      </c>
      <c r="B28" s="39" t="s">
        <v>157</v>
      </c>
      <c r="C28" s="44" t="s">
        <v>158</v>
      </c>
      <c r="D28" s="41" t="s">
        <v>65</v>
      </c>
      <c r="E28" s="41" t="s">
        <v>66</v>
      </c>
      <c r="F28" s="49">
        <v>44956</v>
      </c>
      <c r="G28" s="49">
        <v>45260</v>
      </c>
      <c r="H28" s="57" t="s">
        <v>159</v>
      </c>
      <c r="I28" s="41" t="s">
        <v>68</v>
      </c>
      <c r="J28" s="41" t="s">
        <v>69</v>
      </c>
      <c r="K28" s="41" t="s">
        <v>160</v>
      </c>
      <c r="L28" s="41" t="s">
        <v>112</v>
      </c>
      <c r="M28" s="65">
        <v>133</v>
      </c>
      <c r="N28" s="65">
        <v>24</v>
      </c>
      <c r="O28" s="65"/>
      <c r="P28" s="65">
        <v>109</v>
      </c>
      <c r="Q28" s="65">
        <v>45</v>
      </c>
      <c r="R28" s="65">
        <v>125</v>
      </c>
      <c r="S28" s="65">
        <v>25</v>
      </c>
      <c r="T28" s="65">
        <v>73</v>
      </c>
      <c r="U28" s="82" t="s">
        <v>161</v>
      </c>
      <c r="V28" s="82" t="s">
        <v>162</v>
      </c>
    </row>
    <row r="29" s="5" customFormat="1" ht="151" customHeight="1" spans="1:22">
      <c r="A29" s="30">
        <v>2</v>
      </c>
      <c r="B29" s="39" t="s">
        <v>163</v>
      </c>
      <c r="C29" s="44" t="s">
        <v>164</v>
      </c>
      <c r="D29" s="41" t="s">
        <v>65</v>
      </c>
      <c r="E29" s="41" t="s">
        <v>66</v>
      </c>
      <c r="F29" s="49">
        <v>44956</v>
      </c>
      <c r="G29" s="49">
        <v>45260</v>
      </c>
      <c r="H29" s="41" t="s">
        <v>125</v>
      </c>
      <c r="I29" s="41" t="s">
        <v>68</v>
      </c>
      <c r="J29" s="41" t="s">
        <v>69</v>
      </c>
      <c r="K29" s="41" t="s">
        <v>160</v>
      </c>
      <c r="L29" s="41" t="s">
        <v>112</v>
      </c>
      <c r="M29" s="65">
        <v>120</v>
      </c>
      <c r="N29" s="65">
        <v>120</v>
      </c>
      <c r="O29" s="65"/>
      <c r="P29" s="65"/>
      <c r="Q29" s="41">
        <v>68</v>
      </c>
      <c r="R29" s="41">
        <v>198</v>
      </c>
      <c r="S29" s="41">
        <v>35</v>
      </c>
      <c r="T29" s="41">
        <v>78</v>
      </c>
      <c r="U29" s="82" t="s">
        <v>165</v>
      </c>
      <c r="V29" s="82" t="s">
        <v>166</v>
      </c>
    </row>
    <row r="30" s="5" customFormat="1" ht="109" customHeight="1" spans="1:22">
      <c r="A30" s="30">
        <v>3</v>
      </c>
      <c r="B30" s="39" t="s">
        <v>167</v>
      </c>
      <c r="C30" s="44" t="s">
        <v>168</v>
      </c>
      <c r="D30" s="41" t="s">
        <v>65</v>
      </c>
      <c r="E30" s="41" t="s">
        <v>66</v>
      </c>
      <c r="F30" s="49">
        <v>44956</v>
      </c>
      <c r="G30" s="49">
        <v>45260</v>
      </c>
      <c r="H30" s="57" t="s">
        <v>159</v>
      </c>
      <c r="I30" s="41" t="s">
        <v>68</v>
      </c>
      <c r="J30" s="41" t="s">
        <v>69</v>
      </c>
      <c r="K30" s="41" t="s">
        <v>160</v>
      </c>
      <c r="L30" s="41" t="s">
        <v>112</v>
      </c>
      <c r="M30" s="65">
        <v>816</v>
      </c>
      <c r="N30" s="65">
        <v>270</v>
      </c>
      <c r="O30" s="65"/>
      <c r="P30" s="65">
        <v>546</v>
      </c>
      <c r="Q30" s="65">
        <v>603</v>
      </c>
      <c r="R30" s="65">
        <v>1704</v>
      </c>
      <c r="S30" s="70">
        <v>364</v>
      </c>
      <c r="T30" s="70">
        <v>1046</v>
      </c>
      <c r="U30" s="82" t="s">
        <v>169</v>
      </c>
      <c r="V30" s="82" t="s">
        <v>170</v>
      </c>
    </row>
    <row r="31" s="5" customFormat="1" ht="109" customHeight="1" spans="1:22">
      <c r="A31" s="30">
        <v>4</v>
      </c>
      <c r="B31" s="39" t="s">
        <v>171</v>
      </c>
      <c r="C31" s="44" t="s">
        <v>172</v>
      </c>
      <c r="D31" s="41" t="s">
        <v>173</v>
      </c>
      <c r="E31" s="41" t="s">
        <v>66</v>
      </c>
      <c r="F31" s="49">
        <v>44956</v>
      </c>
      <c r="G31" s="49">
        <v>45260</v>
      </c>
      <c r="H31" s="41" t="s">
        <v>174</v>
      </c>
      <c r="I31" s="41" t="s">
        <v>68</v>
      </c>
      <c r="J31" s="41" t="s">
        <v>69</v>
      </c>
      <c r="K31" s="41" t="s">
        <v>174</v>
      </c>
      <c r="L31" s="41" t="s">
        <v>175</v>
      </c>
      <c r="M31" s="65">
        <v>112</v>
      </c>
      <c r="N31" s="65">
        <v>51</v>
      </c>
      <c r="O31" s="65"/>
      <c r="P31" s="65">
        <v>61</v>
      </c>
      <c r="Q31" s="65">
        <v>80</v>
      </c>
      <c r="R31" s="41">
        <v>225</v>
      </c>
      <c r="S31" s="41">
        <v>40</v>
      </c>
      <c r="T31" s="41">
        <v>113</v>
      </c>
      <c r="U31" s="39" t="s">
        <v>176</v>
      </c>
      <c r="V31" s="39" t="s">
        <v>177</v>
      </c>
    </row>
    <row r="32" s="5" customFormat="1" ht="106" customHeight="1" spans="1:22">
      <c r="A32" s="30">
        <v>5</v>
      </c>
      <c r="B32" s="39" t="s">
        <v>178</v>
      </c>
      <c r="C32" s="44" t="s">
        <v>179</v>
      </c>
      <c r="D32" s="41" t="s">
        <v>65</v>
      </c>
      <c r="E32" s="41" t="s">
        <v>66</v>
      </c>
      <c r="F32" s="49">
        <v>44956</v>
      </c>
      <c r="G32" s="49">
        <v>45260</v>
      </c>
      <c r="H32" s="57" t="s">
        <v>159</v>
      </c>
      <c r="I32" s="41" t="s">
        <v>68</v>
      </c>
      <c r="J32" s="41" t="s">
        <v>69</v>
      </c>
      <c r="K32" s="41" t="s">
        <v>160</v>
      </c>
      <c r="L32" s="41" t="s">
        <v>112</v>
      </c>
      <c r="M32" s="65">
        <v>853</v>
      </c>
      <c r="N32" s="65">
        <v>252</v>
      </c>
      <c r="O32" s="65"/>
      <c r="P32" s="65">
        <v>585</v>
      </c>
      <c r="Q32" s="65">
        <v>310</v>
      </c>
      <c r="R32" s="65">
        <v>878</v>
      </c>
      <c r="S32" s="70">
        <v>166</v>
      </c>
      <c r="T32" s="70">
        <v>472</v>
      </c>
      <c r="U32" s="39" t="s">
        <v>180</v>
      </c>
      <c r="V32" s="39" t="s">
        <v>177</v>
      </c>
    </row>
    <row r="33" s="5" customFormat="1" ht="108" customHeight="1" spans="1:22">
      <c r="A33" s="30">
        <v>6</v>
      </c>
      <c r="B33" s="39" t="s">
        <v>181</v>
      </c>
      <c r="C33" s="44" t="s">
        <v>182</v>
      </c>
      <c r="D33" s="41" t="s">
        <v>65</v>
      </c>
      <c r="E33" s="41" t="s">
        <v>66</v>
      </c>
      <c r="F33" s="49">
        <v>44956</v>
      </c>
      <c r="G33" s="49">
        <v>45260</v>
      </c>
      <c r="H33" s="41" t="s">
        <v>67</v>
      </c>
      <c r="I33" s="41" t="s">
        <v>68</v>
      </c>
      <c r="J33" s="41" t="s">
        <v>69</v>
      </c>
      <c r="K33" s="41" t="s">
        <v>67</v>
      </c>
      <c r="L33" s="41" t="s">
        <v>183</v>
      </c>
      <c r="M33" s="70">
        <v>40</v>
      </c>
      <c r="N33" s="70">
        <v>12</v>
      </c>
      <c r="O33" s="70"/>
      <c r="P33" s="70">
        <v>28</v>
      </c>
      <c r="Q33" s="51">
        <v>70</v>
      </c>
      <c r="R33" s="51">
        <v>200</v>
      </c>
      <c r="S33" s="51">
        <v>30</v>
      </c>
      <c r="T33" s="51">
        <v>99</v>
      </c>
      <c r="U33" s="39" t="s">
        <v>184</v>
      </c>
      <c r="V33" s="39" t="s">
        <v>177</v>
      </c>
    </row>
    <row r="34" s="5" customFormat="1" ht="115" customHeight="1" spans="1:22">
      <c r="A34" s="30">
        <v>7</v>
      </c>
      <c r="B34" s="39" t="s">
        <v>185</v>
      </c>
      <c r="C34" s="44" t="s">
        <v>186</v>
      </c>
      <c r="D34" s="41" t="s">
        <v>65</v>
      </c>
      <c r="E34" s="41" t="s">
        <v>66</v>
      </c>
      <c r="F34" s="49">
        <v>44956</v>
      </c>
      <c r="G34" s="49">
        <v>45260</v>
      </c>
      <c r="H34" s="41" t="s">
        <v>125</v>
      </c>
      <c r="I34" s="41" t="s">
        <v>68</v>
      </c>
      <c r="J34" s="41" t="s">
        <v>69</v>
      </c>
      <c r="K34" s="41" t="s">
        <v>160</v>
      </c>
      <c r="L34" s="41" t="s">
        <v>112</v>
      </c>
      <c r="M34" s="71">
        <v>100</v>
      </c>
      <c r="N34" s="71">
        <v>100</v>
      </c>
      <c r="O34" s="71"/>
      <c r="P34" s="71"/>
      <c r="Q34" s="41">
        <v>76</v>
      </c>
      <c r="R34" s="41">
        <v>201</v>
      </c>
      <c r="S34" s="41">
        <v>35</v>
      </c>
      <c r="T34" s="41">
        <v>75</v>
      </c>
      <c r="U34" s="39" t="s">
        <v>187</v>
      </c>
      <c r="V34" s="39" t="s">
        <v>177</v>
      </c>
    </row>
    <row r="35" s="3" customFormat="1" ht="60" customHeight="1" spans="1:22">
      <c r="A35" s="33" t="s">
        <v>18</v>
      </c>
      <c r="B35" s="30">
        <v>7</v>
      </c>
      <c r="C35" s="34"/>
      <c r="D35" s="30"/>
      <c r="E35" s="30"/>
      <c r="F35" s="35"/>
      <c r="G35" s="35"/>
      <c r="H35" s="30"/>
      <c r="I35" s="30"/>
      <c r="J35" s="30"/>
      <c r="K35" s="30"/>
      <c r="L35" s="30"/>
      <c r="M35" s="30">
        <f>SUM(N35:P35)</f>
        <v>1050</v>
      </c>
      <c r="N35" s="30">
        <f t="shared" ref="N35:T35" si="6">SUM(N36:N42)</f>
        <v>0</v>
      </c>
      <c r="O35" s="30">
        <f t="shared" si="6"/>
        <v>240</v>
      </c>
      <c r="P35" s="30">
        <f t="shared" si="6"/>
        <v>810</v>
      </c>
      <c r="Q35" s="30">
        <f t="shared" si="6"/>
        <v>289</v>
      </c>
      <c r="R35" s="30">
        <f t="shared" si="6"/>
        <v>627</v>
      </c>
      <c r="S35" s="30">
        <f t="shared" si="6"/>
        <v>200</v>
      </c>
      <c r="T35" s="30">
        <f t="shared" si="6"/>
        <v>458</v>
      </c>
      <c r="U35" s="81"/>
      <c r="V35" s="82"/>
    </row>
    <row r="36" s="4" customFormat="1" ht="86" customHeight="1" spans="1:22">
      <c r="A36" s="41">
        <v>1</v>
      </c>
      <c r="B36" s="58" t="s">
        <v>188</v>
      </c>
      <c r="C36" s="43" t="s">
        <v>189</v>
      </c>
      <c r="D36" s="57" t="s">
        <v>173</v>
      </c>
      <c r="E36" s="38" t="s">
        <v>98</v>
      </c>
      <c r="F36" s="49">
        <v>44864</v>
      </c>
      <c r="G36" s="57">
        <v>45229</v>
      </c>
      <c r="H36" s="38" t="s">
        <v>190</v>
      </c>
      <c r="I36" s="38" t="s">
        <v>191</v>
      </c>
      <c r="J36" s="72" t="s">
        <v>69</v>
      </c>
      <c r="K36" s="57" t="s">
        <v>190</v>
      </c>
      <c r="L36" s="38" t="s">
        <v>192</v>
      </c>
      <c r="M36" s="65">
        <v>60</v>
      </c>
      <c r="N36" s="65"/>
      <c r="O36" s="65">
        <v>20</v>
      </c>
      <c r="P36" s="65">
        <v>40</v>
      </c>
      <c r="Q36" s="65">
        <v>30</v>
      </c>
      <c r="R36" s="65">
        <v>68</v>
      </c>
      <c r="S36" s="70">
        <v>16</v>
      </c>
      <c r="T36" s="70">
        <v>42</v>
      </c>
      <c r="U36" s="86" t="s">
        <v>193</v>
      </c>
      <c r="V36" s="82" t="s">
        <v>72</v>
      </c>
    </row>
    <row r="37" s="4" customFormat="1" ht="88" customHeight="1" spans="1:22">
      <c r="A37" s="41">
        <v>2</v>
      </c>
      <c r="B37" s="58" t="s">
        <v>194</v>
      </c>
      <c r="C37" s="43" t="s">
        <v>195</v>
      </c>
      <c r="D37" s="57" t="s">
        <v>173</v>
      </c>
      <c r="E37" s="38" t="s">
        <v>98</v>
      </c>
      <c r="F37" s="49">
        <v>44864</v>
      </c>
      <c r="G37" s="57">
        <v>45229</v>
      </c>
      <c r="H37" s="38" t="s">
        <v>190</v>
      </c>
      <c r="I37" s="38" t="s">
        <v>191</v>
      </c>
      <c r="J37" s="72" t="s">
        <v>69</v>
      </c>
      <c r="K37" s="57" t="s">
        <v>190</v>
      </c>
      <c r="L37" s="38" t="s">
        <v>196</v>
      </c>
      <c r="M37" s="65">
        <v>75</v>
      </c>
      <c r="N37" s="65"/>
      <c r="O37" s="65">
        <v>20</v>
      </c>
      <c r="P37" s="65">
        <v>55</v>
      </c>
      <c r="Q37" s="65">
        <v>35</v>
      </c>
      <c r="R37" s="65">
        <v>75</v>
      </c>
      <c r="S37" s="70">
        <v>21</v>
      </c>
      <c r="T37" s="70">
        <v>49</v>
      </c>
      <c r="U37" s="86" t="s">
        <v>197</v>
      </c>
      <c r="V37" s="87" t="s">
        <v>72</v>
      </c>
    </row>
    <row r="38" s="4" customFormat="1" ht="82" customHeight="1" spans="1:22">
      <c r="A38" s="41">
        <v>3</v>
      </c>
      <c r="B38" s="58" t="s">
        <v>198</v>
      </c>
      <c r="C38" s="43" t="s">
        <v>199</v>
      </c>
      <c r="D38" s="57" t="s">
        <v>173</v>
      </c>
      <c r="E38" s="38" t="s">
        <v>98</v>
      </c>
      <c r="F38" s="49">
        <v>44864</v>
      </c>
      <c r="G38" s="57">
        <v>45229</v>
      </c>
      <c r="H38" s="38" t="s">
        <v>200</v>
      </c>
      <c r="I38" s="38" t="s">
        <v>191</v>
      </c>
      <c r="J38" s="38" t="s">
        <v>69</v>
      </c>
      <c r="K38" s="57" t="s">
        <v>200</v>
      </c>
      <c r="L38" s="38" t="s">
        <v>201</v>
      </c>
      <c r="M38" s="65">
        <v>80</v>
      </c>
      <c r="N38" s="65"/>
      <c r="O38" s="65">
        <v>20</v>
      </c>
      <c r="P38" s="65">
        <v>60</v>
      </c>
      <c r="Q38" s="65">
        <v>38</v>
      </c>
      <c r="R38" s="65">
        <v>79</v>
      </c>
      <c r="S38" s="70">
        <v>21</v>
      </c>
      <c r="T38" s="70">
        <v>51</v>
      </c>
      <c r="U38" s="86" t="s">
        <v>202</v>
      </c>
      <c r="V38" s="87" t="s">
        <v>72</v>
      </c>
    </row>
    <row r="39" s="4" customFormat="1" ht="85" customHeight="1" spans="1:22">
      <c r="A39" s="41">
        <v>4</v>
      </c>
      <c r="B39" s="58" t="s">
        <v>203</v>
      </c>
      <c r="C39" s="43" t="s">
        <v>204</v>
      </c>
      <c r="D39" s="57" t="s">
        <v>173</v>
      </c>
      <c r="E39" s="38" t="s">
        <v>98</v>
      </c>
      <c r="F39" s="49">
        <v>44864</v>
      </c>
      <c r="G39" s="57">
        <v>45229</v>
      </c>
      <c r="H39" s="38" t="s">
        <v>205</v>
      </c>
      <c r="I39" s="38" t="s">
        <v>191</v>
      </c>
      <c r="J39" s="38" t="s">
        <v>69</v>
      </c>
      <c r="K39" s="57" t="s">
        <v>205</v>
      </c>
      <c r="L39" s="38" t="s">
        <v>206</v>
      </c>
      <c r="M39" s="65">
        <v>60</v>
      </c>
      <c r="N39" s="65"/>
      <c r="O39" s="65">
        <v>20</v>
      </c>
      <c r="P39" s="65">
        <v>40</v>
      </c>
      <c r="Q39" s="65">
        <v>29</v>
      </c>
      <c r="R39" s="65">
        <v>68</v>
      </c>
      <c r="S39" s="70">
        <v>24</v>
      </c>
      <c r="T39" s="70">
        <v>59</v>
      </c>
      <c r="U39" s="86" t="s">
        <v>207</v>
      </c>
      <c r="V39" s="87" t="s">
        <v>72</v>
      </c>
    </row>
    <row r="40" s="4" customFormat="1" ht="105" customHeight="1" spans="1:22">
      <c r="A40" s="41">
        <v>5</v>
      </c>
      <c r="B40" s="58" t="s">
        <v>208</v>
      </c>
      <c r="C40" s="43" t="s">
        <v>209</v>
      </c>
      <c r="D40" s="57" t="s">
        <v>65</v>
      </c>
      <c r="E40" s="38" t="s">
        <v>98</v>
      </c>
      <c r="F40" s="49">
        <v>44864</v>
      </c>
      <c r="G40" s="57">
        <v>45229</v>
      </c>
      <c r="H40" s="38" t="s">
        <v>210</v>
      </c>
      <c r="I40" s="38" t="s">
        <v>191</v>
      </c>
      <c r="J40" s="38" t="s">
        <v>211</v>
      </c>
      <c r="K40" s="57" t="s">
        <v>210</v>
      </c>
      <c r="L40" s="38" t="s">
        <v>212</v>
      </c>
      <c r="M40" s="65">
        <v>600</v>
      </c>
      <c r="N40" s="65"/>
      <c r="O40" s="65">
        <v>100</v>
      </c>
      <c r="P40" s="65">
        <v>500</v>
      </c>
      <c r="Q40" s="65">
        <v>50</v>
      </c>
      <c r="R40" s="65">
        <v>87</v>
      </c>
      <c r="S40" s="70">
        <v>35</v>
      </c>
      <c r="T40" s="70">
        <v>64</v>
      </c>
      <c r="U40" s="86" t="s">
        <v>213</v>
      </c>
      <c r="V40" s="87" t="s">
        <v>72</v>
      </c>
    </row>
    <row r="41" s="4" customFormat="1" ht="80" customHeight="1" spans="1:22">
      <c r="A41" s="41">
        <v>6</v>
      </c>
      <c r="B41" s="58" t="s">
        <v>214</v>
      </c>
      <c r="C41" s="43" t="s">
        <v>215</v>
      </c>
      <c r="D41" s="57" t="s">
        <v>173</v>
      </c>
      <c r="E41" s="38" t="s">
        <v>98</v>
      </c>
      <c r="F41" s="49">
        <v>44864</v>
      </c>
      <c r="G41" s="57">
        <v>45229</v>
      </c>
      <c r="H41" s="38" t="s">
        <v>210</v>
      </c>
      <c r="I41" s="38" t="s">
        <v>191</v>
      </c>
      <c r="J41" s="38" t="s">
        <v>69</v>
      </c>
      <c r="K41" s="57" t="s">
        <v>210</v>
      </c>
      <c r="L41" s="38" t="s">
        <v>216</v>
      </c>
      <c r="M41" s="65">
        <v>105</v>
      </c>
      <c r="N41" s="65"/>
      <c r="O41" s="65">
        <v>40</v>
      </c>
      <c r="P41" s="65">
        <v>65</v>
      </c>
      <c r="Q41" s="65">
        <v>45</v>
      </c>
      <c r="R41" s="65">
        <v>82</v>
      </c>
      <c r="S41" s="70">
        <v>37</v>
      </c>
      <c r="T41" s="70">
        <v>69</v>
      </c>
      <c r="U41" s="86" t="s">
        <v>217</v>
      </c>
      <c r="V41" s="87" t="s">
        <v>72</v>
      </c>
    </row>
    <row r="42" s="4" customFormat="1" ht="93" customHeight="1" spans="1:22">
      <c r="A42" s="41">
        <v>7</v>
      </c>
      <c r="B42" s="58" t="s">
        <v>218</v>
      </c>
      <c r="C42" s="43" t="s">
        <v>219</v>
      </c>
      <c r="D42" s="57" t="s">
        <v>173</v>
      </c>
      <c r="E42" s="38" t="s">
        <v>98</v>
      </c>
      <c r="F42" s="49">
        <v>44864</v>
      </c>
      <c r="G42" s="57">
        <v>45229</v>
      </c>
      <c r="H42" s="38" t="s">
        <v>93</v>
      </c>
      <c r="I42" s="38" t="s">
        <v>191</v>
      </c>
      <c r="J42" s="38" t="s">
        <v>69</v>
      </c>
      <c r="K42" s="57" t="s">
        <v>93</v>
      </c>
      <c r="L42" s="38" t="s">
        <v>220</v>
      </c>
      <c r="M42" s="65">
        <v>70</v>
      </c>
      <c r="N42" s="65"/>
      <c r="O42" s="65">
        <v>20</v>
      </c>
      <c r="P42" s="65">
        <v>50</v>
      </c>
      <c r="Q42" s="65">
        <v>62</v>
      </c>
      <c r="R42" s="65">
        <v>168</v>
      </c>
      <c r="S42" s="70">
        <v>46</v>
      </c>
      <c r="T42" s="70">
        <v>124</v>
      </c>
      <c r="U42" s="86" t="s">
        <v>221</v>
      </c>
      <c r="V42" s="87" t="s">
        <v>72</v>
      </c>
    </row>
    <row r="43" s="3" customFormat="1" ht="60" customHeight="1" spans="1:22">
      <c r="A43" s="33" t="s">
        <v>19</v>
      </c>
      <c r="B43" s="30">
        <f>A44-1+1</f>
        <v>1</v>
      </c>
      <c r="C43" s="34"/>
      <c r="D43" s="30"/>
      <c r="E43" s="30"/>
      <c r="F43" s="35"/>
      <c r="G43" s="35"/>
      <c r="H43" s="30"/>
      <c r="I43" s="30"/>
      <c r="J43" s="30"/>
      <c r="K43" s="30"/>
      <c r="L43" s="30"/>
      <c r="M43" s="30">
        <f>SUM(N43:P43)</f>
        <v>600</v>
      </c>
      <c r="N43" s="30">
        <f t="shared" ref="N43:T43" si="7">SUM(N44:N44)</f>
        <v>200</v>
      </c>
      <c r="O43" s="30">
        <f t="shared" si="7"/>
        <v>0</v>
      </c>
      <c r="P43" s="30">
        <f t="shared" si="7"/>
        <v>400</v>
      </c>
      <c r="Q43" s="30">
        <f t="shared" si="7"/>
        <v>100</v>
      </c>
      <c r="R43" s="30">
        <f t="shared" si="7"/>
        <v>275</v>
      </c>
      <c r="S43" s="30">
        <f t="shared" si="7"/>
        <v>42</v>
      </c>
      <c r="T43" s="30">
        <f t="shared" si="7"/>
        <v>101</v>
      </c>
      <c r="U43" s="81"/>
      <c r="V43" s="82"/>
    </row>
    <row r="44" s="3" customFormat="1" ht="108.95" customHeight="1" spans="1:22">
      <c r="A44" s="38">
        <v>1</v>
      </c>
      <c r="B44" s="44" t="s">
        <v>222</v>
      </c>
      <c r="C44" s="44" t="s">
        <v>223</v>
      </c>
      <c r="D44" s="41" t="s">
        <v>65</v>
      </c>
      <c r="E44" s="41" t="s">
        <v>98</v>
      </c>
      <c r="F44" s="49">
        <v>44956</v>
      </c>
      <c r="G44" s="49">
        <v>45290</v>
      </c>
      <c r="H44" s="59" t="s">
        <v>224</v>
      </c>
      <c r="I44" s="59" t="s">
        <v>68</v>
      </c>
      <c r="J44" s="59" t="s">
        <v>69</v>
      </c>
      <c r="K44" s="41" t="s">
        <v>100</v>
      </c>
      <c r="L44" s="59"/>
      <c r="M44" s="65">
        <v>600</v>
      </c>
      <c r="N44" s="65">
        <v>200</v>
      </c>
      <c r="O44" s="65"/>
      <c r="P44" s="65">
        <v>400</v>
      </c>
      <c r="Q44" s="64">
        <v>100</v>
      </c>
      <c r="R44" s="64">
        <v>275</v>
      </c>
      <c r="S44" s="64">
        <v>42</v>
      </c>
      <c r="T44" s="64">
        <v>101</v>
      </c>
      <c r="U44" s="39" t="s">
        <v>225</v>
      </c>
      <c r="V44" s="39" t="s">
        <v>226</v>
      </c>
    </row>
    <row r="45" s="3" customFormat="1" ht="60" customHeight="1" spans="1:22">
      <c r="A45" s="34" t="s">
        <v>20</v>
      </c>
      <c r="B45" s="30">
        <v>1</v>
      </c>
      <c r="C45" s="34"/>
      <c r="D45" s="30"/>
      <c r="E45" s="30"/>
      <c r="F45" s="35"/>
      <c r="G45" s="35"/>
      <c r="H45" s="30"/>
      <c r="I45" s="30"/>
      <c r="J45" s="30"/>
      <c r="K45" s="30"/>
      <c r="L45" s="30"/>
      <c r="M45" s="30">
        <f>SUM(N45:P45)</f>
        <v>900</v>
      </c>
      <c r="N45" s="30">
        <f t="shared" ref="N45:T45" si="8">SUM(N46:N46)</f>
        <v>300</v>
      </c>
      <c r="O45" s="30">
        <f t="shared" si="8"/>
        <v>0</v>
      </c>
      <c r="P45" s="30">
        <f t="shared" si="8"/>
        <v>600</v>
      </c>
      <c r="Q45" s="30">
        <f t="shared" si="8"/>
        <v>115</v>
      </c>
      <c r="R45" s="30">
        <f t="shared" si="8"/>
        <v>308</v>
      </c>
      <c r="S45" s="30">
        <f t="shared" si="8"/>
        <v>51</v>
      </c>
      <c r="T45" s="30">
        <f t="shared" si="8"/>
        <v>126</v>
      </c>
      <c r="U45" s="81"/>
      <c r="V45" s="82"/>
    </row>
    <row r="46" s="3" customFormat="1" ht="102" customHeight="1" spans="1:22">
      <c r="A46" s="38">
        <v>1</v>
      </c>
      <c r="B46" s="50" t="s">
        <v>227</v>
      </c>
      <c r="C46" s="50" t="s">
        <v>228</v>
      </c>
      <c r="D46" s="51" t="s">
        <v>65</v>
      </c>
      <c r="E46" s="41" t="s">
        <v>98</v>
      </c>
      <c r="F46" s="49">
        <v>44956</v>
      </c>
      <c r="G46" s="49">
        <v>45290</v>
      </c>
      <c r="H46" s="41" t="s">
        <v>229</v>
      </c>
      <c r="I46" s="59" t="s">
        <v>68</v>
      </c>
      <c r="J46" s="65" t="s">
        <v>69</v>
      </c>
      <c r="K46" s="41" t="s">
        <v>100</v>
      </c>
      <c r="L46" s="41"/>
      <c r="M46" s="64">
        <v>900</v>
      </c>
      <c r="N46" s="73">
        <v>300</v>
      </c>
      <c r="O46" s="51"/>
      <c r="P46" s="51">
        <v>600</v>
      </c>
      <c r="Q46" s="88">
        <v>115</v>
      </c>
      <c r="R46" s="88">
        <v>308</v>
      </c>
      <c r="S46" s="88">
        <v>51</v>
      </c>
      <c r="T46" s="88">
        <v>126</v>
      </c>
      <c r="U46" s="39" t="s">
        <v>230</v>
      </c>
      <c r="V46" s="39" t="s">
        <v>231</v>
      </c>
    </row>
    <row r="47" s="3" customFormat="1" ht="60" customHeight="1" spans="1:22">
      <c r="A47" s="34" t="s">
        <v>21</v>
      </c>
      <c r="B47" s="30">
        <f>A57-A48+1</f>
        <v>10</v>
      </c>
      <c r="C47" s="34"/>
      <c r="D47" s="30"/>
      <c r="E47" s="30"/>
      <c r="F47" s="35"/>
      <c r="G47" s="35"/>
      <c r="H47" s="30"/>
      <c r="I47" s="30"/>
      <c r="J47" s="30"/>
      <c r="K47" s="30"/>
      <c r="L47" s="30"/>
      <c r="M47" s="30">
        <f>SUM(N47:P47)</f>
        <v>1335</v>
      </c>
      <c r="N47" s="30">
        <f t="shared" ref="N47:T47" si="9">SUM(N48:N57)</f>
        <v>500</v>
      </c>
      <c r="O47" s="30">
        <f t="shared" si="9"/>
        <v>230</v>
      </c>
      <c r="P47" s="30">
        <f t="shared" si="9"/>
        <v>605</v>
      </c>
      <c r="Q47" s="30">
        <f t="shared" si="9"/>
        <v>445</v>
      </c>
      <c r="R47" s="30">
        <f t="shared" si="9"/>
        <v>1215</v>
      </c>
      <c r="S47" s="30">
        <f t="shared" si="9"/>
        <v>288</v>
      </c>
      <c r="T47" s="30">
        <f t="shared" si="9"/>
        <v>738</v>
      </c>
      <c r="U47" s="81"/>
      <c r="V47" s="82"/>
    </row>
    <row r="48" s="5" customFormat="1" ht="138.95" customHeight="1" spans="1:22">
      <c r="A48" s="38">
        <v>1</v>
      </c>
      <c r="B48" s="39" t="s">
        <v>232</v>
      </c>
      <c r="C48" s="44" t="s">
        <v>233</v>
      </c>
      <c r="D48" s="41" t="s">
        <v>65</v>
      </c>
      <c r="E48" s="41" t="s">
        <v>124</v>
      </c>
      <c r="F48" s="60">
        <v>44950</v>
      </c>
      <c r="G48" s="60">
        <v>45047</v>
      </c>
      <c r="H48" s="41" t="s">
        <v>234</v>
      </c>
      <c r="I48" s="41" t="s">
        <v>68</v>
      </c>
      <c r="J48" s="41" t="s">
        <v>69</v>
      </c>
      <c r="K48" s="41" t="s">
        <v>100</v>
      </c>
      <c r="L48" s="41" t="s">
        <v>235</v>
      </c>
      <c r="M48" s="41">
        <v>500</v>
      </c>
      <c r="N48" s="41">
        <v>500</v>
      </c>
      <c r="O48" s="41"/>
      <c r="P48" s="41"/>
      <c r="Q48" s="41">
        <v>115</v>
      </c>
      <c r="R48" s="41">
        <v>442</v>
      </c>
      <c r="S48" s="41">
        <v>86</v>
      </c>
      <c r="T48" s="41">
        <v>224</v>
      </c>
      <c r="U48" s="39" t="s">
        <v>236</v>
      </c>
      <c r="V48" s="39" t="s">
        <v>237</v>
      </c>
    </row>
    <row r="49" s="4" customFormat="1" ht="82" customHeight="1" spans="1:22">
      <c r="A49" s="38">
        <v>2</v>
      </c>
      <c r="B49" s="61" t="s">
        <v>238</v>
      </c>
      <c r="C49" s="61" t="s">
        <v>239</v>
      </c>
      <c r="D49" s="38" t="s">
        <v>65</v>
      </c>
      <c r="E49" s="38" t="s">
        <v>98</v>
      </c>
      <c r="F49" s="57">
        <v>44927</v>
      </c>
      <c r="G49" s="57">
        <v>45290</v>
      </c>
      <c r="H49" s="38" t="s">
        <v>240</v>
      </c>
      <c r="I49" s="38" t="s">
        <v>191</v>
      </c>
      <c r="J49" s="72" t="s">
        <v>69</v>
      </c>
      <c r="K49" s="38" t="s">
        <v>240</v>
      </c>
      <c r="L49" s="38" t="s">
        <v>241</v>
      </c>
      <c r="M49" s="65">
        <v>60</v>
      </c>
      <c r="N49" s="65"/>
      <c r="O49" s="65">
        <v>20</v>
      </c>
      <c r="P49" s="65">
        <v>40</v>
      </c>
      <c r="Q49" s="65">
        <v>41</v>
      </c>
      <c r="R49" s="65">
        <v>96</v>
      </c>
      <c r="S49" s="70">
        <v>23</v>
      </c>
      <c r="T49" s="70">
        <v>59</v>
      </c>
      <c r="U49" s="86" t="s">
        <v>242</v>
      </c>
      <c r="V49" s="87" t="s">
        <v>72</v>
      </c>
    </row>
    <row r="50" s="4" customFormat="1" ht="84" customHeight="1" spans="1:22">
      <c r="A50" s="38">
        <v>3</v>
      </c>
      <c r="B50" s="58" t="s">
        <v>243</v>
      </c>
      <c r="C50" s="43" t="s">
        <v>244</v>
      </c>
      <c r="D50" s="57" t="s">
        <v>65</v>
      </c>
      <c r="E50" s="38" t="s">
        <v>245</v>
      </c>
      <c r="F50" s="49">
        <v>44864</v>
      </c>
      <c r="G50" s="57">
        <v>45076</v>
      </c>
      <c r="H50" s="38" t="s">
        <v>131</v>
      </c>
      <c r="I50" s="38" t="s">
        <v>191</v>
      </c>
      <c r="J50" s="72" t="s">
        <v>69</v>
      </c>
      <c r="K50" s="57" t="s">
        <v>131</v>
      </c>
      <c r="L50" s="38" t="s">
        <v>246</v>
      </c>
      <c r="M50" s="65">
        <v>200</v>
      </c>
      <c r="N50" s="65"/>
      <c r="O50" s="65">
        <v>50</v>
      </c>
      <c r="P50" s="65">
        <v>150</v>
      </c>
      <c r="Q50" s="65">
        <v>30</v>
      </c>
      <c r="R50" s="65">
        <v>65</v>
      </c>
      <c r="S50" s="70">
        <v>15</v>
      </c>
      <c r="T50" s="70">
        <v>35</v>
      </c>
      <c r="U50" s="86" t="s">
        <v>247</v>
      </c>
      <c r="V50" s="87" t="s">
        <v>72</v>
      </c>
    </row>
    <row r="51" s="4" customFormat="1" ht="85" customHeight="1" spans="1:22">
      <c r="A51" s="38">
        <v>4</v>
      </c>
      <c r="B51" s="58" t="s">
        <v>248</v>
      </c>
      <c r="C51" s="43" t="s">
        <v>249</v>
      </c>
      <c r="D51" s="57" t="s">
        <v>173</v>
      </c>
      <c r="E51" s="38" t="s">
        <v>98</v>
      </c>
      <c r="F51" s="49">
        <v>44864</v>
      </c>
      <c r="G51" s="57">
        <v>45229</v>
      </c>
      <c r="H51" s="38" t="s">
        <v>131</v>
      </c>
      <c r="I51" s="38" t="s">
        <v>191</v>
      </c>
      <c r="J51" s="72" t="s">
        <v>69</v>
      </c>
      <c r="K51" s="57" t="s">
        <v>131</v>
      </c>
      <c r="L51" s="38" t="s">
        <v>132</v>
      </c>
      <c r="M51" s="65">
        <v>40</v>
      </c>
      <c r="N51" s="65"/>
      <c r="O51" s="65">
        <v>10</v>
      </c>
      <c r="P51" s="65">
        <v>30</v>
      </c>
      <c r="Q51" s="65">
        <v>25</v>
      </c>
      <c r="R51" s="65">
        <v>48</v>
      </c>
      <c r="S51" s="70">
        <v>15</v>
      </c>
      <c r="T51" s="70">
        <v>42</v>
      </c>
      <c r="U51" s="86" t="s">
        <v>250</v>
      </c>
      <c r="V51" s="87" t="s">
        <v>72</v>
      </c>
    </row>
    <row r="52" s="4" customFormat="1" ht="84" customHeight="1" spans="1:22">
      <c r="A52" s="38">
        <v>5</v>
      </c>
      <c r="B52" s="43" t="s">
        <v>251</v>
      </c>
      <c r="C52" s="43" t="s">
        <v>252</v>
      </c>
      <c r="D52" s="38" t="s">
        <v>253</v>
      </c>
      <c r="E52" s="38" t="s">
        <v>98</v>
      </c>
      <c r="F52" s="62">
        <v>2023.06</v>
      </c>
      <c r="G52" s="62">
        <v>2024.06</v>
      </c>
      <c r="H52" s="38" t="s">
        <v>254</v>
      </c>
      <c r="I52" s="38" t="s">
        <v>191</v>
      </c>
      <c r="J52" s="72" t="s">
        <v>69</v>
      </c>
      <c r="K52" s="38" t="s">
        <v>67</v>
      </c>
      <c r="L52" s="38" t="s">
        <v>70</v>
      </c>
      <c r="M52" s="65">
        <v>180</v>
      </c>
      <c r="N52" s="65"/>
      <c r="O52" s="65">
        <v>40</v>
      </c>
      <c r="P52" s="41">
        <v>140</v>
      </c>
      <c r="Q52" s="41">
        <v>40</v>
      </c>
      <c r="R52" s="41">
        <v>112</v>
      </c>
      <c r="S52" s="89">
        <v>20</v>
      </c>
      <c r="T52" s="89">
        <v>76</v>
      </c>
      <c r="U52" s="90" t="s">
        <v>255</v>
      </c>
      <c r="V52" s="87" t="s">
        <v>72</v>
      </c>
    </row>
    <row r="53" s="4" customFormat="1" ht="83" customHeight="1" spans="1:22">
      <c r="A53" s="38">
        <v>6</v>
      </c>
      <c r="B53" s="58" t="s">
        <v>256</v>
      </c>
      <c r="C53" s="43" t="s">
        <v>257</v>
      </c>
      <c r="D53" s="57" t="s">
        <v>173</v>
      </c>
      <c r="E53" s="38" t="s">
        <v>98</v>
      </c>
      <c r="F53" s="49">
        <v>44864</v>
      </c>
      <c r="G53" s="57">
        <v>45229</v>
      </c>
      <c r="H53" s="38" t="s">
        <v>67</v>
      </c>
      <c r="I53" s="38" t="s">
        <v>191</v>
      </c>
      <c r="J53" s="72" t="s">
        <v>69</v>
      </c>
      <c r="K53" s="57" t="s">
        <v>67</v>
      </c>
      <c r="L53" s="38" t="s">
        <v>258</v>
      </c>
      <c r="M53" s="65">
        <v>40</v>
      </c>
      <c r="N53" s="65"/>
      <c r="O53" s="65">
        <v>10</v>
      </c>
      <c r="P53" s="65">
        <v>30</v>
      </c>
      <c r="Q53" s="65">
        <v>27</v>
      </c>
      <c r="R53" s="65">
        <v>49</v>
      </c>
      <c r="S53" s="70">
        <v>16</v>
      </c>
      <c r="T53" s="70">
        <v>44</v>
      </c>
      <c r="U53" s="86" t="s">
        <v>259</v>
      </c>
      <c r="V53" s="87" t="s">
        <v>72</v>
      </c>
    </row>
    <row r="54" s="4" customFormat="1" ht="107" customHeight="1" spans="1:22">
      <c r="A54" s="38">
        <v>7</v>
      </c>
      <c r="B54" s="43" t="s">
        <v>260</v>
      </c>
      <c r="C54" s="43" t="s">
        <v>261</v>
      </c>
      <c r="D54" s="38" t="s">
        <v>65</v>
      </c>
      <c r="E54" s="38" t="s">
        <v>66</v>
      </c>
      <c r="F54" s="57" t="s">
        <v>262</v>
      </c>
      <c r="G54" s="57">
        <v>45290</v>
      </c>
      <c r="H54" s="38" t="s">
        <v>190</v>
      </c>
      <c r="I54" s="38" t="s">
        <v>191</v>
      </c>
      <c r="J54" s="72" t="s">
        <v>69</v>
      </c>
      <c r="K54" s="38" t="s">
        <v>190</v>
      </c>
      <c r="L54" s="38" t="s">
        <v>263</v>
      </c>
      <c r="M54" s="65">
        <v>130</v>
      </c>
      <c r="N54" s="38"/>
      <c r="O54" s="38">
        <v>30</v>
      </c>
      <c r="P54" s="38">
        <v>100</v>
      </c>
      <c r="Q54" s="38">
        <v>33</v>
      </c>
      <c r="R54" s="38">
        <v>99</v>
      </c>
      <c r="S54" s="91">
        <v>11</v>
      </c>
      <c r="T54" s="91">
        <v>33</v>
      </c>
      <c r="U54" s="90" t="s">
        <v>264</v>
      </c>
      <c r="V54" s="87" t="s">
        <v>72</v>
      </c>
    </row>
    <row r="55" s="4" customFormat="1" ht="82" customHeight="1" spans="1:22">
      <c r="A55" s="38">
        <v>8</v>
      </c>
      <c r="B55" s="58" t="s">
        <v>265</v>
      </c>
      <c r="C55" s="43" t="s">
        <v>266</v>
      </c>
      <c r="D55" s="57" t="s">
        <v>173</v>
      </c>
      <c r="E55" s="38" t="s">
        <v>98</v>
      </c>
      <c r="F55" s="49">
        <v>44864</v>
      </c>
      <c r="G55" s="57">
        <v>45229</v>
      </c>
      <c r="H55" s="38" t="s">
        <v>210</v>
      </c>
      <c r="I55" s="38" t="s">
        <v>191</v>
      </c>
      <c r="J55" s="38" t="s">
        <v>69</v>
      </c>
      <c r="K55" s="57" t="s">
        <v>210</v>
      </c>
      <c r="L55" s="38" t="s">
        <v>267</v>
      </c>
      <c r="M55" s="65">
        <v>100</v>
      </c>
      <c r="N55" s="65"/>
      <c r="O55" s="65">
        <v>30</v>
      </c>
      <c r="P55" s="65">
        <v>70</v>
      </c>
      <c r="Q55" s="65">
        <v>65</v>
      </c>
      <c r="R55" s="65">
        <v>148</v>
      </c>
      <c r="S55" s="70">
        <v>55</v>
      </c>
      <c r="T55" s="70">
        <v>112</v>
      </c>
      <c r="U55" s="86" t="s">
        <v>268</v>
      </c>
      <c r="V55" s="87" t="s">
        <v>72</v>
      </c>
    </row>
    <row r="56" s="4" customFormat="1" ht="85" customHeight="1" spans="1:22">
      <c r="A56" s="38">
        <v>9</v>
      </c>
      <c r="B56" s="58" t="s">
        <v>269</v>
      </c>
      <c r="C56" s="43" t="s">
        <v>270</v>
      </c>
      <c r="D56" s="57" t="s">
        <v>271</v>
      </c>
      <c r="E56" s="38" t="s">
        <v>66</v>
      </c>
      <c r="F56" s="49">
        <v>44927</v>
      </c>
      <c r="G56" s="57">
        <v>45230</v>
      </c>
      <c r="H56" s="38" t="s">
        <v>272</v>
      </c>
      <c r="I56" s="38" t="s">
        <v>191</v>
      </c>
      <c r="J56" s="38" t="s">
        <v>69</v>
      </c>
      <c r="K56" s="57" t="s">
        <v>200</v>
      </c>
      <c r="L56" s="38" t="s">
        <v>273</v>
      </c>
      <c r="M56" s="65">
        <v>20</v>
      </c>
      <c r="N56" s="65"/>
      <c r="O56" s="65">
        <v>20</v>
      </c>
      <c r="P56" s="65"/>
      <c r="Q56" s="65">
        <v>30</v>
      </c>
      <c r="R56" s="65">
        <v>78</v>
      </c>
      <c r="S56" s="70">
        <v>21</v>
      </c>
      <c r="T56" s="70">
        <v>59</v>
      </c>
      <c r="U56" s="86" t="s">
        <v>274</v>
      </c>
      <c r="V56" s="87" t="s">
        <v>72</v>
      </c>
    </row>
    <row r="57" s="4" customFormat="1" ht="83" customHeight="1" spans="1:22">
      <c r="A57" s="38">
        <v>10</v>
      </c>
      <c r="B57" s="58" t="s">
        <v>275</v>
      </c>
      <c r="C57" s="43" t="s">
        <v>276</v>
      </c>
      <c r="D57" s="57" t="s">
        <v>173</v>
      </c>
      <c r="E57" s="38" t="s">
        <v>98</v>
      </c>
      <c r="F57" s="49">
        <v>44864</v>
      </c>
      <c r="G57" s="57">
        <v>45229</v>
      </c>
      <c r="H57" s="38" t="s">
        <v>93</v>
      </c>
      <c r="I57" s="38" t="s">
        <v>191</v>
      </c>
      <c r="J57" s="38" t="s">
        <v>69</v>
      </c>
      <c r="K57" s="57" t="s">
        <v>93</v>
      </c>
      <c r="L57" s="38" t="s">
        <v>277</v>
      </c>
      <c r="M57" s="65">
        <v>65</v>
      </c>
      <c r="N57" s="65"/>
      <c r="O57" s="65">
        <v>20</v>
      </c>
      <c r="P57" s="65">
        <v>45</v>
      </c>
      <c r="Q57" s="65">
        <v>39</v>
      </c>
      <c r="R57" s="65">
        <v>78</v>
      </c>
      <c r="S57" s="65">
        <v>26</v>
      </c>
      <c r="T57" s="65">
        <v>54</v>
      </c>
      <c r="U57" s="81" t="s">
        <v>278</v>
      </c>
      <c r="V57" s="87" t="s">
        <v>72</v>
      </c>
    </row>
    <row r="58" s="3" customFormat="1" ht="60" customHeight="1" spans="1:22">
      <c r="A58" s="33" t="s">
        <v>22</v>
      </c>
      <c r="B58" s="29">
        <v>6</v>
      </c>
      <c r="C58" s="34"/>
      <c r="D58" s="30"/>
      <c r="E58" s="30"/>
      <c r="F58" s="35"/>
      <c r="G58" s="35"/>
      <c r="H58" s="30"/>
      <c r="I58" s="30"/>
      <c r="J58" s="30"/>
      <c r="K58" s="74"/>
      <c r="L58" s="30"/>
      <c r="M58" s="30">
        <f>SUM(N58:P58)</f>
        <v>1500</v>
      </c>
      <c r="N58" s="30">
        <f t="shared" ref="N58:T58" si="10">SUM(N59:N64)</f>
        <v>900</v>
      </c>
      <c r="O58" s="30">
        <f t="shared" si="10"/>
        <v>0</v>
      </c>
      <c r="P58" s="30">
        <f t="shared" si="10"/>
        <v>600</v>
      </c>
      <c r="Q58" s="30">
        <f t="shared" si="10"/>
        <v>480</v>
      </c>
      <c r="R58" s="30">
        <f t="shared" si="10"/>
        <v>1369</v>
      </c>
      <c r="S58" s="30">
        <f t="shared" si="10"/>
        <v>276</v>
      </c>
      <c r="T58" s="30">
        <f t="shared" si="10"/>
        <v>436</v>
      </c>
      <c r="U58" s="81"/>
      <c r="V58" s="82"/>
    </row>
    <row r="59" s="7" customFormat="1" ht="105.95" customHeight="1" spans="1:22">
      <c r="A59" s="38">
        <v>1</v>
      </c>
      <c r="B59" s="39" t="s">
        <v>279</v>
      </c>
      <c r="C59" s="44" t="s">
        <v>280</v>
      </c>
      <c r="D59" s="41" t="s">
        <v>65</v>
      </c>
      <c r="E59" s="41" t="s">
        <v>281</v>
      </c>
      <c r="F59" s="60">
        <v>44939</v>
      </c>
      <c r="G59" s="60">
        <v>45047</v>
      </c>
      <c r="H59" s="41" t="s">
        <v>148</v>
      </c>
      <c r="I59" s="41" t="s">
        <v>68</v>
      </c>
      <c r="J59" s="41" t="s">
        <v>69</v>
      </c>
      <c r="K59" s="41" t="s">
        <v>282</v>
      </c>
      <c r="L59" s="41" t="s">
        <v>283</v>
      </c>
      <c r="M59" s="41">
        <v>270</v>
      </c>
      <c r="N59" s="41">
        <v>90</v>
      </c>
      <c r="O59" s="41"/>
      <c r="P59" s="41">
        <v>180</v>
      </c>
      <c r="Q59" s="41">
        <v>37</v>
      </c>
      <c r="R59" s="41">
        <v>74</v>
      </c>
      <c r="S59" s="41">
        <v>16</v>
      </c>
      <c r="T59" s="41">
        <v>32</v>
      </c>
      <c r="U59" s="39" t="s">
        <v>284</v>
      </c>
      <c r="V59" s="39" t="s">
        <v>285</v>
      </c>
    </row>
    <row r="60" s="7" customFormat="1" ht="83.1" customHeight="1" spans="1:22">
      <c r="A60" s="38">
        <v>2</v>
      </c>
      <c r="B60" s="39" t="s">
        <v>286</v>
      </c>
      <c r="C60" s="44" t="s">
        <v>287</v>
      </c>
      <c r="D60" s="41" t="s">
        <v>65</v>
      </c>
      <c r="E60" s="41" t="s">
        <v>281</v>
      </c>
      <c r="F60" s="60">
        <v>44939</v>
      </c>
      <c r="G60" s="60">
        <v>45047</v>
      </c>
      <c r="H60" s="41" t="s">
        <v>148</v>
      </c>
      <c r="I60" s="41" t="s">
        <v>68</v>
      </c>
      <c r="J60" s="41" t="s">
        <v>69</v>
      </c>
      <c r="K60" s="41" t="s">
        <v>100</v>
      </c>
      <c r="L60" s="41" t="s">
        <v>283</v>
      </c>
      <c r="M60" s="41">
        <v>180</v>
      </c>
      <c r="N60" s="41">
        <v>60</v>
      </c>
      <c r="O60" s="41"/>
      <c r="P60" s="41">
        <v>120</v>
      </c>
      <c r="Q60" s="41">
        <v>35</v>
      </c>
      <c r="R60" s="41">
        <v>79</v>
      </c>
      <c r="S60" s="41">
        <v>14</v>
      </c>
      <c r="T60" s="41">
        <v>28</v>
      </c>
      <c r="U60" s="39" t="s">
        <v>288</v>
      </c>
      <c r="V60" s="39" t="s">
        <v>285</v>
      </c>
    </row>
    <row r="61" s="7" customFormat="1" ht="113.25" customHeight="1" spans="1:22">
      <c r="A61" s="38">
        <v>3</v>
      </c>
      <c r="B61" s="39" t="s">
        <v>289</v>
      </c>
      <c r="C61" s="44" t="s">
        <v>290</v>
      </c>
      <c r="D61" s="41" t="s">
        <v>65</v>
      </c>
      <c r="E61" s="41" t="s">
        <v>281</v>
      </c>
      <c r="F61" s="60">
        <v>44939</v>
      </c>
      <c r="G61" s="60">
        <v>45047</v>
      </c>
      <c r="H61" s="41" t="s">
        <v>148</v>
      </c>
      <c r="I61" s="41" t="s">
        <v>68</v>
      </c>
      <c r="J61" s="41" t="s">
        <v>69</v>
      </c>
      <c r="K61" s="41" t="s">
        <v>100</v>
      </c>
      <c r="L61" s="41" t="s">
        <v>283</v>
      </c>
      <c r="M61" s="41">
        <v>180</v>
      </c>
      <c r="N61" s="41">
        <v>60</v>
      </c>
      <c r="O61" s="41"/>
      <c r="P61" s="41">
        <v>120</v>
      </c>
      <c r="Q61" s="41">
        <v>36</v>
      </c>
      <c r="R61" s="41">
        <v>78</v>
      </c>
      <c r="S61" s="41">
        <v>16</v>
      </c>
      <c r="T61" s="41">
        <v>29</v>
      </c>
      <c r="U61" s="39" t="s">
        <v>291</v>
      </c>
      <c r="V61" s="39" t="s">
        <v>292</v>
      </c>
    </row>
    <row r="62" s="4" customFormat="1" ht="137" customHeight="1" spans="1:22">
      <c r="A62" s="38">
        <v>4</v>
      </c>
      <c r="B62" s="39" t="s">
        <v>293</v>
      </c>
      <c r="C62" s="44" t="s">
        <v>294</v>
      </c>
      <c r="D62" s="41" t="s">
        <v>65</v>
      </c>
      <c r="E62" s="41" t="s">
        <v>281</v>
      </c>
      <c r="F62" s="60">
        <v>44939</v>
      </c>
      <c r="G62" s="60">
        <v>45047</v>
      </c>
      <c r="H62" s="41" t="s">
        <v>148</v>
      </c>
      <c r="I62" s="41" t="s">
        <v>68</v>
      </c>
      <c r="J62" s="41" t="s">
        <v>69</v>
      </c>
      <c r="K62" s="41" t="s">
        <v>100</v>
      </c>
      <c r="L62" s="41" t="s">
        <v>283</v>
      </c>
      <c r="M62" s="41">
        <v>90</v>
      </c>
      <c r="N62" s="41">
        <v>30</v>
      </c>
      <c r="O62" s="41"/>
      <c r="P62" s="41">
        <v>60</v>
      </c>
      <c r="Q62" s="41">
        <v>37</v>
      </c>
      <c r="R62" s="41">
        <v>60</v>
      </c>
      <c r="S62" s="41">
        <v>16</v>
      </c>
      <c r="T62" s="41">
        <v>38</v>
      </c>
      <c r="U62" s="39" t="s">
        <v>295</v>
      </c>
      <c r="V62" s="39" t="s">
        <v>296</v>
      </c>
    </row>
    <row r="63" s="7" customFormat="1" ht="135" customHeight="1" spans="1:22">
      <c r="A63" s="38">
        <v>5</v>
      </c>
      <c r="B63" s="39" t="s">
        <v>297</v>
      </c>
      <c r="C63" s="44" t="s">
        <v>298</v>
      </c>
      <c r="D63" s="41" t="s">
        <v>65</v>
      </c>
      <c r="E63" s="41" t="s">
        <v>281</v>
      </c>
      <c r="F63" s="60">
        <v>44939</v>
      </c>
      <c r="G63" s="60">
        <v>45047</v>
      </c>
      <c r="H63" s="41" t="s">
        <v>148</v>
      </c>
      <c r="I63" s="41" t="s">
        <v>68</v>
      </c>
      <c r="J63" s="41" t="s">
        <v>69</v>
      </c>
      <c r="K63" s="41" t="s">
        <v>100</v>
      </c>
      <c r="L63" s="41" t="s">
        <v>283</v>
      </c>
      <c r="M63" s="41">
        <v>180</v>
      </c>
      <c r="N63" s="41">
        <v>60</v>
      </c>
      <c r="O63" s="41"/>
      <c r="P63" s="41">
        <v>120</v>
      </c>
      <c r="Q63" s="41">
        <v>35</v>
      </c>
      <c r="R63" s="41">
        <v>78</v>
      </c>
      <c r="S63" s="41">
        <v>14</v>
      </c>
      <c r="T63" s="41">
        <v>29</v>
      </c>
      <c r="U63" s="39" t="s">
        <v>295</v>
      </c>
      <c r="V63" s="39" t="s">
        <v>299</v>
      </c>
    </row>
    <row r="64" s="3" customFormat="1" ht="180" customHeight="1" spans="1:22">
      <c r="A64" s="38">
        <v>6</v>
      </c>
      <c r="B64" s="39" t="s">
        <v>300</v>
      </c>
      <c r="C64" s="44" t="s">
        <v>301</v>
      </c>
      <c r="D64" s="41" t="s">
        <v>65</v>
      </c>
      <c r="E64" s="41" t="s">
        <v>66</v>
      </c>
      <c r="F64" s="60">
        <v>44927</v>
      </c>
      <c r="G64" s="60">
        <v>45200</v>
      </c>
      <c r="H64" s="41" t="s">
        <v>234</v>
      </c>
      <c r="I64" s="41" t="s">
        <v>68</v>
      </c>
      <c r="J64" s="41" t="s">
        <v>69</v>
      </c>
      <c r="K64" s="41" t="s">
        <v>100</v>
      </c>
      <c r="L64" s="41" t="s">
        <v>302</v>
      </c>
      <c r="M64" s="41">
        <v>600</v>
      </c>
      <c r="N64" s="41">
        <v>600</v>
      </c>
      <c r="O64" s="41"/>
      <c r="P64" s="41"/>
      <c r="Q64" s="41">
        <v>300</v>
      </c>
      <c r="R64" s="41">
        <v>1000</v>
      </c>
      <c r="S64" s="41">
        <v>200</v>
      </c>
      <c r="T64" s="41">
        <v>280</v>
      </c>
      <c r="U64" s="39" t="s">
        <v>303</v>
      </c>
      <c r="V64" s="39" t="s">
        <v>304</v>
      </c>
    </row>
    <row r="65" s="3" customFormat="1" ht="90" customHeight="1" spans="1:22">
      <c r="A65" s="34" t="s">
        <v>23</v>
      </c>
      <c r="B65" s="30">
        <v>2</v>
      </c>
      <c r="C65" s="34"/>
      <c r="D65" s="30"/>
      <c r="E65" s="30"/>
      <c r="F65" s="35"/>
      <c r="G65" s="35"/>
      <c r="H65" s="30"/>
      <c r="I65" s="30"/>
      <c r="J65" s="30"/>
      <c r="K65" s="30"/>
      <c r="L65" s="30"/>
      <c r="M65" s="30">
        <f>SUM(N65:P65)</f>
        <v>100</v>
      </c>
      <c r="N65" s="30">
        <f t="shared" ref="N65:T65" si="11">SUM(N67:N67)</f>
        <v>100</v>
      </c>
      <c r="O65" s="30">
        <f t="shared" si="11"/>
        <v>0</v>
      </c>
      <c r="P65" s="30">
        <f t="shared" si="11"/>
        <v>0</v>
      </c>
      <c r="Q65" s="30">
        <f t="shared" si="11"/>
        <v>2000</v>
      </c>
      <c r="R65" s="30">
        <f t="shared" si="11"/>
        <v>4200</v>
      </c>
      <c r="S65" s="30">
        <f t="shared" si="11"/>
        <v>600</v>
      </c>
      <c r="T65" s="30">
        <f t="shared" si="11"/>
        <v>1200</v>
      </c>
      <c r="U65" s="82"/>
      <c r="V65" s="82"/>
    </row>
    <row r="66" s="3" customFormat="1" ht="109" customHeight="1" spans="1:22">
      <c r="A66" s="38">
        <v>1</v>
      </c>
      <c r="B66" s="82" t="s">
        <v>305</v>
      </c>
      <c r="C66" s="43" t="s">
        <v>306</v>
      </c>
      <c r="D66" s="41" t="s">
        <v>65</v>
      </c>
      <c r="E66" s="41" t="s">
        <v>66</v>
      </c>
      <c r="F66" s="49">
        <v>44956</v>
      </c>
      <c r="G66" s="57">
        <v>45229</v>
      </c>
      <c r="H66" s="41" t="s">
        <v>307</v>
      </c>
      <c r="I66" s="65" t="s">
        <v>68</v>
      </c>
      <c r="J66" s="91" t="s">
        <v>69</v>
      </c>
      <c r="K66" s="38" t="s">
        <v>308</v>
      </c>
      <c r="L66" s="38" t="s">
        <v>283</v>
      </c>
      <c r="M66" s="38">
        <v>145</v>
      </c>
      <c r="N66" s="38">
        <v>145</v>
      </c>
      <c r="O66" s="38"/>
      <c r="P66" s="38"/>
      <c r="Q66" s="38">
        <v>377</v>
      </c>
      <c r="R66" s="38">
        <v>1064</v>
      </c>
      <c r="S66" s="38">
        <v>243</v>
      </c>
      <c r="T66" s="38">
        <v>652</v>
      </c>
      <c r="U66" s="39" t="s">
        <v>309</v>
      </c>
      <c r="V66" s="39" t="s">
        <v>310</v>
      </c>
    </row>
    <row r="67" s="3" customFormat="1" ht="95.1" customHeight="1" spans="1:22">
      <c r="A67" s="38">
        <v>2</v>
      </c>
      <c r="B67" s="39" t="s">
        <v>311</v>
      </c>
      <c r="C67" s="50" t="s">
        <v>312</v>
      </c>
      <c r="D67" s="51" t="s">
        <v>65</v>
      </c>
      <c r="E67" s="51" t="s">
        <v>66</v>
      </c>
      <c r="F67" s="49">
        <v>44956</v>
      </c>
      <c r="G67" s="57">
        <v>45229</v>
      </c>
      <c r="H67" s="41" t="s">
        <v>307</v>
      </c>
      <c r="I67" s="41" t="s">
        <v>68</v>
      </c>
      <c r="J67" s="51" t="s">
        <v>69</v>
      </c>
      <c r="K67" s="38" t="s">
        <v>308</v>
      </c>
      <c r="L67" s="38" t="s">
        <v>283</v>
      </c>
      <c r="M67" s="88">
        <v>100</v>
      </c>
      <c r="N67" s="88">
        <v>100</v>
      </c>
      <c r="O67" s="51"/>
      <c r="P67" s="67"/>
      <c r="Q67" s="51">
        <v>2000</v>
      </c>
      <c r="R67" s="51">
        <v>4200</v>
      </c>
      <c r="S67" s="51">
        <v>600</v>
      </c>
      <c r="T67" s="51">
        <v>1200</v>
      </c>
      <c r="U67" s="39" t="s">
        <v>313</v>
      </c>
      <c r="V67" s="39" t="s">
        <v>314</v>
      </c>
    </row>
    <row r="68" s="3" customFormat="1" ht="87" customHeight="1" spans="1:22">
      <c r="A68" s="34" t="s">
        <v>24</v>
      </c>
      <c r="B68" s="30">
        <v>16</v>
      </c>
      <c r="C68" s="34"/>
      <c r="D68" s="30"/>
      <c r="E68" s="30"/>
      <c r="F68" s="35"/>
      <c r="G68" s="35"/>
      <c r="H68" s="30"/>
      <c r="I68" s="30"/>
      <c r="J68" s="30"/>
      <c r="K68" s="30"/>
      <c r="L68" s="30"/>
      <c r="M68" s="30">
        <f>SUM(N68:P68)</f>
        <v>5190</v>
      </c>
      <c r="N68" s="30">
        <f>SUM(N69:N84)</f>
        <v>3810</v>
      </c>
      <c r="O68" s="30">
        <f t="shared" ref="N68:P68" si="12">SUM(O69:O84)</f>
        <v>1380</v>
      </c>
      <c r="P68" s="30">
        <f t="shared" si="12"/>
        <v>0</v>
      </c>
      <c r="Q68" s="30">
        <f t="shared" ref="N68:T68" si="13">SUM(Q69:Q84)</f>
        <v>5483</v>
      </c>
      <c r="R68" s="30">
        <f t="shared" si="13"/>
        <v>16127</v>
      </c>
      <c r="S68" s="30">
        <f t="shared" si="13"/>
        <v>2214</v>
      </c>
      <c r="T68" s="30">
        <f t="shared" si="13"/>
        <v>6680</v>
      </c>
      <c r="U68" s="82"/>
      <c r="V68" s="82"/>
    </row>
    <row r="69" s="3" customFormat="1" ht="167" customHeight="1" spans="1:22">
      <c r="A69" s="38">
        <v>1</v>
      </c>
      <c r="B69" s="92" t="s">
        <v>315</v>
      </c>
      <c r="C69" s="61" t="s">
        <v>316</v>
      </c>
      <c r="D69" s="38" t="s">
        <v>65</v>
      </c>
      <c r="E69" s="38" t="s">
        <v>317</v>
      </c>
      <c r="F69" s="93">
        <v>44986</v>
      </c>
      <c r="G69" s="93">
        <v>45290</v>
      </c>
      <c r="H69" s="38" t="s">
        <v>240</v>
      </c>
      <c r="I69" s="38" t="s">
        <v>318</v>
      </c>
      <c r="J69" s="72" t="s">
        <v>69</v>
      </c>
      <c r="K69" s="38" t="s">
        <v>240</v>
      </c>
      <c r="L69" s="38" t="s">
        <v>319</v>
      </c>
      <c r="M69" s="38">
        <v>480</v>
      </c>
      <c r="N69" s="38">
        <v>480</v>
      </c>
      <c r="O69" s="65"/>
      <c r="P69" s="65"/>
      <c r="Q69" s="38">
        <v>152</v>
      </c>
      <c r="R69" s="38">
        <v>428</v>
      </c>
      <c r="S69" s="65">
        <v>40</v>
      </c>
      <c r="T69" s="65">
        <v>92</v>
      </c>
      <c r="U69" s="82" t="s">
        <v>320</v>
      </c>
      <c r="V69" s="82" t="s">
        <v>321</v>
      </c>
    </row>
    <row r="70" s="3" customFormat="1" ht="154" customHeight="1" spans="1:22">
      <c r="A70" s="38">
        <v>2</v>
      </c>
      <c r="B70" s="82" t="s">
        <v>322</v>
      </c>
      <c r="C70" s="82" t="s">
        <v>323</v>
      </c>
      <c r="D70" s="38" t="s">
        <v>65</v>
      </c>
      <c r="E70" s="38" t="s">
        <v>317</v>
      </c>
      <c r="F70" s="93">
        <v>44958</v>
      </c>
      <c r="G70" s="93">
        <v>45231</v>
      </c>
      <c r="H70" s="38" t="s">
        <v>75</v>
      </c>
      <c r="I70" s="38" t="s">
        <v>318</v>
      </c>
      <c r="J70" s="72" t="s">
        <v>69</v>
      </c>
      <c r="K70" s="38" t="s">
        <v>75</v>
      </c>
      <c r="L70" s="38" t="s">
        <v>324</v>
      </c>
      <c r="M70" s="65">
        <v>200</v>
      </c>
      <c r="N70" s="65">
        <v>200</v>
      </c>
      <c r="O70" s="65"/>
      <c r="P70" s="65"/>
      <c r="Q70" s="41">
        <v>523</v>
      </c>
      <c r="R70" s="41">
        <v>1478</v>
      </c>
      <c r="S70" s="41">
        <v>325</v>
      </c>
      <c r="T70" s="41">
        <v>1071</v>
      </c>
      <c r="U70" s="82" t="s">
        <v>325</v>
      </c>
      <c r="V70" s="82" t="s">
        <v>326</v>
      </c>
    </row>
    <row r="71" s="3" customFormat="1" ht="196" customHeight="1" spans="1:22">
      <c r="A71" s="38">
        <v>3</v>
      </c>
      <c r="B71" s="82" t="s">
        <v>327</v>
      </c>
      <c r="C71" s="43" t="s">
        <v>328</v>
      </c>
      <c r="D71" s="38" t="s">
        <v>65</v>
      </c>
      <c r="E71" s="38" t="s">
        <v>98</v>
      </c>
      <c r="F71" s="93">
        <v>44864</v>
      </c>
      <c r="G71" s="93">
        <v>45229</v>
      </c>
      <c r="H71" s="38" t="s">
        <v>80</v>
      </c>
      <c r="I71" s="38" t="s">
        <v>318</v>
      </c>
      <c r="J71" s="72" t="s">
        <v>69</v>
      </c>
      <c r="K71" s="38" t="s">
        <v>80</v>
      </c>
      <c r="L71" s="38" t="s">
        <v>329</v>
      </c>
      <c r="M71" s="65">
        <v>450</v>
      </c>
      <c r="N71" s="65">
        <v>450</v>
      </c>
      <c r="O71" s="65"/>
      <c r="P71" s="65"/>
      <c r="Q71" s="65">
        <v>523</v>
      </c>
      <c r="R71" s="65">
        <v>1502</v>
      </c>
      <c r="S71" s="65">
        <v>136</v>
      </c>
      <c r="T71" s="65">
        <v>330</v>
      </c>
      <c r="U71" s="82" t="s">
        <v>330</v>
      </c>
      <c r="V71" s="82" t="s">
        <v>331</v>
      </c>
    </row>
    <row r="72" s="3" customFormat="1" ht="149.25" customHeight="1" spans="1:22">
      <c r="A72" s="38">
        <v>4</v>
      </c>
      <c r="B72" s="82" t="s">
        <v>332</v>
      </c>
      <c r="C72" s="82" t="s">
        <v>333</v>
      </c>
      <c r="D72" s="94" t="s">
        <v>65</v>
      </c>
      <c r="E72" s="95" t="s">
        <v>98</v>
      </c>
      <c r="F72" s="93">
        <v>44864</v>
      </c>
      <c r="G72" s="93">
        <v>45229</v>
      </c>
      <c r="H72" s="95" t="s">
        <v>205</v>
      </c>
      <c r="I72" s="118" t="s">
        <v>318</v>
      </c>
      <c r="J72" s="72" t="s">
        <v>69</v>
      </c>
      <c r="K72" s="38" t="s">
        <v>205</v>
      </c>
      <c r="L72" s="38" t="s">
        <v>334</v>
      </c>
      <c r="M72" s="119">
        <v>450</v>
      </c>
      <c r="N72" s="119">
        <v>450</v>
      </c>
      <c r="O72" s="65">
        <v>0</v>
      </c>
      <c r="P72" s="119"/>
      <c r="Q72" s="119">
        <v>277</v>
      </c>
      <c r="R72" s="119">
        <v>805</v>
      </c>
      <c r="S72" s="119">
        <v>163</v>
      </c>
      <c r="T72" s="119">
        <v>472</v>
      </c>
      <c r="U72" s="129" t="s">
        <v>335</v>
      </c>
      <c r="V72" s="82" t="s">
        <v>336</v>
      </c>
    </row>
    <row r="73" s="3" customFormat="1" ht="254" customHeight="1" spans="1:22">
      <c r="A73" s="38">
        <v>5</v>
      </c>
      <c r="B73" s="82" t="s">
        <v>337</v>
      </c>
      <c r="C73" s="43" t="s">
        <v>338</v>
      </c>
      <c r="D73" s="38" t="s">
        <v>65</v>
      </c>
      <c r="E73" s="38" t="s">
        <v>98</v>
      </c>
      <c r="F73" s="93" t="s">
        <v>339</v>
      </c>
      <c r="G73" s="93" t="s">
        <v>339</v>
      </c>
      <c r="H73" s="38" t="s">
        <v>210</v>
      </c>
      <c r="I73" s="38" t="s">
        <v>318</v>
      </c>
      <c r="J73" s="72" t="s">
        <v>69</v>
      </c>
      <c r="K73" s="38" t="s">
        <v>210</v>
      </c>
      <c r="L73" s="38" t="s">
        <v>212</v>
      </c>
      <c r="M73" s="38">
        <v>402</v>
      </c>
      <c r="N73" s="38">
        <v>402</v>
      </c>
      <c r="O73" s="38"/>
      <c r="P73" s="38"/>
      <c r="Q73" s="38">
        <v>140</v>
      </c>
      <c r="R73" s="38">
        <v>436</v>
      </c>
      <c r="S73" s="38">
        <v>73</v>
      </c>
      <c r="T73" s="38">
        <v>237</v>
      </c>
      <c r="U73" s="82" t="s">
        <v>340</v>
      </c>
      <c r="V73" s="82" t="s">
        <v>341</v>
      </c>
    </row>
    <row r="74" s="3" customFormat="1" ht="108" customHeight="1" spans="1:22">
      <c r="A74" s="38">
        <v>6</v>
      </c>
      <c r="B74" s="82" t="s">
        <v>342</v>
      </c>
      <c r="C74" s="82" t="s">
        <v>343</v>
      </c>
      <c r="D74" s="38" t="s">
        <v>344</v>
      </c>
      <c r="E74" s="38" t="s">
        <v>98</v>
      </c>
      <c r="F74" s="93">
        <v>44562</v>
      </c>
      <c r="G74" s="93">
        <v>45229</v>
      </c>
      <c r="H74" s="38" t="s">
        <v>210</v>
      </c>
      <c r="I74" s="38" t="s">
        <v>318</v>
      </c>
      <c r="J74" s="72" t="s">
        <v>69</v>
      </c>
      <c r="K74" s="38" t="s">
        <v>210</v>
      </c>
      <c r="L74" s="38" t="s">
        <v>345</v>
      </c>
      <c r="M74" s="38">
        <v>380</v>
      </c>
      <c r="N74" s="38">
        <v>380</v>
      </c>
      <c r="O74" s="38"/>
      <c r="P74" s="38"/>
      <c r="Q74" s="38">
        <v>58</v>
      </c>
      <c r="R74" s="38">
        <v>180</v>
      </c>
      <c r="S74" s="38">
        <v>20</v>
      </c>
      <c r="T74" s="38">
        <v>60</v>
      </c>
      <c r="U74" s="82" t="s">
        <v>346</v>
      </c>
      <c r="V74" s="82" t="s">
        <v>347</v>
      </c>
    </row>
    <row r="75" s="4" customFormat="1" ht="118" customHeight="1" spans="1:22">
      <c r="A75" s="38">
        <v>7</v>
      </c>
      <c r="B75" s="82" t="s">
        <v>348</v>
      </c>
      <c r="C75" s="82" t="s">
        <v>349</v>
      </c>
      <c r="D75" s="38" t="s">
        <v>65</v>
      </c>
      <c r="E75" s="38" t="s">
        <v>98</v>
      </c>
      <c r="F75" s="93">
        <v>44562</v>
      </c>
      <c r="G75" s="93">
        <v>45229</v>
      </c>
      <c r="H75" s="38" t="s">
        <v>131</v>
      </c>
      <c r="I75" s="38" t="s">
        <v>318</v>
      </c>
      <c r="J75" s="72" t="s">
        <v>69</v>
      </c>
      <c r="K75" s="38" t="s">
        <v>131</v>
      </c>
      <c r="L75" s="38" t="s">
        <v>350</v>
      </c>
      <c r="M75" s="38">
        <v>200</v>
      </c>
      <c r="N75" s="38">
        <v>200</v>
      </c>
      <c r="O75" s="38"/>
      <c r="P75" s="38"/>
      <c r="Q75" s="38">
        <v>272</v>
      </c>
      <c r="R75" s="38">
        <v>764</v>
      </c>
      <c r="S75" s="38">
        <v>188</v>
      </c>
      <c r="T75" s="38">
        <v>534</v>
      </c>
      <c r="U75" s="82" t="s">
        <v>351</v>
      </c>
      <c r="V75" s="82" t="s">
        <v>352</v>
      </c>
    </row>
    <row r="76" s="5" customFormat="1" ht="160" customHeight="1" spans="1:22">
      <c r="A76" s="38">
        <v>8</v>
      </c>
      <c r="B76" s="82" t="s">
        <v>353</v>
      </c>
      <c r="C76" s="96" t="s">
        <v>354</v>
      </c>
      <c r="D76" s="97" t="s">
        <v>65</v>
      </c>
      <c r="E76" s="38" t="s">
        <v>355</v>
      </c>
      <c r="F76" s="93">
        <v>44835</v>
      </c>
      <c r="G76" s="93">
        <v>44927</v>
      </c>
      <c r="H76" s="97" t="s">
        <v>93</v>
      </c>
      <c r="I76" s="97" t="s">
        <v>318</v>
      </c>
      <c r="J76" s="97" t="s">
        <v>69</v>
      </c>
      <c r="K76" s="38" t="s">
        <v>93</v>
      </c>
      <c r="L76" s="38" t="s">
        <v>220</v>
      </c>
      <c r="M76" s="65">
        <v>98</v>
      </c>
      <c r="N76" s="65">
        <v>98</v>
      </c>
      <c r="O76" s="65"/>
      <c r="P76" s="65"/>
      <c r="Q76" s="65">
        <v>512</v>
      </c>
      <c r="R76" s="65">
        <v>1563</v>
      </c>
      <c r="S76" s="97">
        <v>187</v>
      </c>
      <c r="T76" s="97">
        <v>530</v>
      </c>
      <c r="U76" s="82" t="s">
        <v>356</v>
      </c>
      <c r="V76" s="90" t="s">
        <v>357</v>
      </c>
    </row>
    <row r="77" s="5" customFormat="1" ht="143" customHeight="1" spans="1:22">
      <c r="A77" s="38">
        <v>9</v>
      </c>
      <c r="B77" s="82" t="s">
        <v>358</v>
      </c>
      <c r="C77" s="82" t="s">
        <v>359</v>
      </c>
      <c r="D77" s="38" t="s">
        <v>65</v>
      </c>
      <c r="E77" s="38" t="s">
        <v>98</v>
      </c>
      <c r="F77" s="93">
        <v>44864</v>
      </c>
      <c r="G77" s="93">
        <v>45229</v>
      </c>
      <c r="H77" s="38" t="s">
        <v>80</v>
      </c>
      <c r="I77" s="38" t="s">
        <v>318</v>
      </c>
      <c r="J77" s="72" t="s">
        <v>69</v>
      </c>
      <c r="K77" s="38" t="s">
        <v>80</v>
      </c>
      <c r="L77" s="38" t="s">
        <v>360</v>
      </c>
      <c r="M77" s="65">
        <v>380</v>
      </c>
      <c r="N77" s="65"/>
      <c r="O77" s="65">
        <v>380</v>
      </c>
      <c r="P77" s="65"/>
      <c r="Q77" s="65">
        <v>634</v>
      </c>
      <c r="R77" s="38">
        <v>1983</v>
      </c>
      <c r="S77" s="38">
        <v>158</v>
      </c>
      <c r="T77" s="38">
        <v>440</v>
      </c>
      <c r="U77" s="82" t="s">
        <v>361</v>
      </c>
      <c r="V77" s="82" t="s">
        <v>331</v>
      </c>
    </row>
    <row r="78" s="3" customFormat="1" ht="142" customHeight="1" spans="1:22">
      <c r="A78" s="38">
        <v>10</v>
      </c>
      <c r="B78" s="82" t="s">
        <v>362</v>
      </c>
      <c r="C78" s="96" t="s">
        <v>363</v>
      </c>
      <c r="D78" s="97" t="s">
        <v>65</v>
      </c>
      <c r="E78" s="41" t="s">
        <v>143</v>
      </c>
      <c r="F78" s="93">
        <v>44927</v>
      </c>
      <c r="G78" s="93">
        <v>45078</v>
      </c>
      <c r="H78" s="97" t="s">
        <v>93</v>
      </c>
      <c r="I78" s="120" t="s">
        <v>318</v>
      </c>
      <c r="J78" s="97" t="s">
        <v>211</v>
      </c>
      <c r="K78" s="38" t="s">
        <v>93</v>
      </c>
      <c r="L78" s="38" t="s">
        <v>364</v>
      </c>
      <c r="M78" s="65">
        <v>90</v>
      </c>
      <c r="N78" s="65">
        <v>90</v>
      </c>
      <c r="O78" s="65"/>
      <c r="P78" s="65"/>
      <c r="Q78" s="65">
        <v>321</v>
      </c>
      <c r="R78" s="65">
        <v>962</v>
      </c>
      <c r="S78" s="97">
        <v>104</v>
      </c>
      <c r="T78" s="97">
        <v>376</v>
      </c>
      <c r="U78" s="82" t="s">
        <v>365</v>
      </c>
      <c r="V78" s="90" t="s">
        <v>357</v>
      </c>
    </row>
    <row r="79" s="3" customFormat="1" ht="177" customHeight="1" spans="1:22">
      <c r="A79" s="38">
        <v>11</v>
      </c>
      <c r="B79" s="82" t="s">
        <v>366</v>
      </c>
      <c r="C79" s="43" t="s">
        <v>367</v>
      </c>
      <c r="D79" s="38" t="s">
        <v>65</v>
      </c>
      <c r="E79" s="38" t="s">
        <v>98</v>
      </c>
      <c r="F79" s="93">
        <v>44956</v>
      </c>
      <c r="G79" s="93">
        <v>45290</v>
      </c>
      <c r="H79" s="38" t="s">
        <v>75</v>
      </c>
      <c r="I79" s="38" t="s">
        <v>318</v>
      </c>
      <c r="J79" s="72" t="s">
        <v>69</v>
      </c>
      <c r="K79" s="97" t="s">
        <v>75</v>
      </c>
      <c r="L79" s="38" t="s">
        <v>76</v>
      </c>
      <c r="M79" s="65">
        <v>480</v>
      </c>
      <c r="N79" s="65">
        <v>480</v>
      </c>
      <c r="O79" s="65"/>
      <c r="P79" s="65"/>
      <c r="Q79" s="65">
        <v>277</v>
      </c>
      <c r="R79" s="65">
        <v>759</v>
      </c>
      <c r="S79" s="65">
        <v>106</v>
      </c>
      <c r="T79" s="65">
        <v>286</v>
      </c>
      <c r="U79" s="82" t="s">
        <v>368</v>
      </c>
      <c r="V79" s="82" t="s">
        <v>369</v>
      </c>
    </row>
    <row r="80" s="3" customFormat="1" ht="113" customHeight="1" spans="1:22">
      <c r="A80" s="38">
        <v>12</v>
      </c>
      <c r="B80" s="82" t="s">
        <v>370</v>
      </c>
      <c r="C80" s="82" t="s">
        <v>371</v>
      </c>
      <c r="D80" s="38" t="s">
        <v>65</v>
      </c>
      <c r="E80" s="38" t="s">
        <v>317</v>
      </c>
      <c r="F80" s="93">
        <v>44956</v>
      </c>
      <c r="G80" s="93">
        <v>45199</v>
      </c>
      <c r="H80" s="38" t="s">
        <v>75</v>
      </c>
      <c r="I80" s="38" t="s">
        <v>318</v>
      </c>
      <c r="J80" s="72" t="s">
        <v>69</v>
      </c>
      <c r="K80" s="97" t="s">
        <v>75</v>
      </c>
      <c r="L80" s="38" t="s">
        <v>372</v>
      </c>
      <c r="M80" s="65">
        <v>130</v>
      </c>
      <c r="N80" s="65">
        <v>130</v>
      </c>
      <c r="O80" s="65"/>
      <c r="P80" s="65"/>
      <c r="Q80" s="65">
        <v>351</v>
      </c>
      <c r="R80" s="65">
        <v>1039</v>
      </c>
      <c r="S80" s="65">
        <v>198</v>
      </c>
      <c r="T80" s="65">
        <v>650</v>
      </c>
      <c r="U80" s="82" t="s">
        <v>373</v>
      </c>
      <c r="V80" s="82" t="s">
        <v>369</v>
      </c>
    </row>
    <row r="81" s="8" customFormat="1" ht="156" customHeight="1" spans="1:22">
      <c r="A81" s="38">
        <v>13</v>
      </c>
      <c r="B81" s="82" t="s">
        <v>374</v>
      </c>
      <c r="C81" s="82" t="s">
        <v>375</v>
      </c>
      <c r="D81" s="38" t="s">
        <v>65</v>
      </c>
      <c r="E81" s="38" t="s">
        <v>376</v>
      </c>
      <c r="F81" s="93">
        <v>44864</v>
      </c>
      <c r="G81" s="93">
        <v>45076</v>
      </c>
      <c r="H81" s="38" t="s">
        <v>190</v>
      </c>
      <c r="I81" s="38" t="s">
        <v>318</v>
      </c>
      <c r="J81" s="72" t="s">
        <v>69</v>
      </c>
      <c r="K81" s="38" t="s">
        <v>190</v>
      </c>
      <c r="L81" s="38" t="s">
        <v>263</v>
      </c>
      <c r="M81" s="38">
        <v>350</v>
      </c>
      <c r="N81" s="38">
        <v>350</v>
      </c>
      <c r="O81" s="65"/>
      <c r="P81" s="65"/>
      <c r="Q81" s="38">
        <v>273</v>
      </c>
      <c r="R81" s="38">
        <v>698</v>
      </c>
      <c r="S81" s="65">
        <v>38</v>
      </c>
      <c r="T81" s="65">
        <v>108</v>
      </c>
      <c r="U81" s="82" t="s">
        <v>377</v>
      </c>
      <c r="V81" s="82" t="s">
        <v>378</v>
      </c>
    </row>
    <row r="82" s="9" customFormat="1" ht="157" customHeight="1" spans="1:22">
      <c r="A82" s="98">
        <v>14</v>
      </c>
      <c r="B82" s="99" t="s">
        <v>379</v>
      </c>
      <c r="C82" s="99" t="s">
        <v>380</v>
      </c>
      <c r="D82" s="38" t="s">
        <v>65</v>
      </c>
      <c r="E82" s="38" t="s">
        <v>98</v>
      </c>
      <c r="F82" s="100">
        <v>44927</v>
      </c>
      <c r="G82" s="100">
        <v>45261</v>
      </c>
      <c r="H82" s="98" t="s">
        <v>381</v>
      </c>
      <c r="I82" s="98" t="s">
        <v>318</v>
      </c>
      <c r="J82" s="121" t="s">
        <v>69</v>
      </c>
      <c r="K82" s="98" t="s">
        <v>381</v>
      </c>
      <c r="L82" s="98" t="s">
        <v>382</v>
      </c>
      <c r="M82" s="69">
        <v>100</v>
      </c>
      <c r="N82" s="69">
        <v>100</v>
      </c>
      <c r="O82" s="69"/>
      <c r="P82" s="69"/>
      <c r="Q82" s="69">
        <v>373</v>
      </c>
      <c r="R82" s="69">
        <v>1198</v>
      </c>
      <c r="S82" s="69">
        <v>213</v>
      </c>
      <c r="T82" s="69">
        <v>749</v>
      </c>
      <c r="U82" s="82" t="s">
        <v>377</v>
      </c>
      <c r="V82" s="82" t="s">
        <v>378</v>
      </c>
    </row>
    <row r="83" s="8" customFormat="1" ht="204" customHeight="1" spans="1:22">
      <c r="A83" s="38">
        <v>15</v>
      </c>
      <c r="B83" s="82" t="s">
        <v>383</v>
      </c>
      <c r="C83" s="43" t="s">
        <v>384</v>
      </c>
      <c r="D83" s="38" t="s">
        <v>65</v>
      </c>
      <c r="E83" s="38" t="s">
        <v>98</v>
      </c>
      <c r="F83" s="93">
        <v>44865</v>
      </c>
      <c r="G83" s="93">
        <v>45230</v>
      </c>
      <c r="H83" s="38" t="s">
        <v>200</v>
      </c>
      <c r="I83" s="38" t="s">
        <v>318</v>
      </c>
      <c r="J83" s="72" t="s">
        <v>69</v>
      </c>
      <c r="K83" s="38" t="s">
        <v>200</v>
      </c>
      <c r="L83" s="38" t="s">
        <v>385</v>
      </c>
      <c r="M83" s="65">
        <v>500</v>
      </c>
      <c r="N83" s="65"/>
      <c r="O83" s="65">
        <v>500</v>
      </c>
      <c r="P83" s="65"/>
      <c r="Q83" s="65">
        <v>473</v>
      </c>
      <c r="R83" s="65">
        <v>1326</v>
      </c>
      <c r="S83" s="65">
        <v>155</v>
      </c>
      <c r="T83" s="65">
        <v>465</v>
      </c>
      <c r="U83" s="82" t="s">
        <v>386</v>
      </c>
      <c r="V83" s="82" t="s">
        <v>387</v>
      </c>
    </row>
    <row r="84" s="8" customFormat="1" ht="154" customHeight="1" spans="1:22">
      <c r="A84" s="38">
        <v>16</v>
      </c>
      <c r="B84" s="82" t="s">
        <v>388</v>
      </c>
      <c r="C84" s="43" t="s">
        <v>389</v>
      </c>
      <c r="D84" s="38" t="s">
        <v>65</v>
      </c>
      <c r="E84" s="38" t="s">
        <v>98</v>
      </c>
      <c r="F84" s="93">
        <v>44865</v>
      </c>
      <c r="G84" s="93">
        <v>45230</v>
      </c>
      <c r="H84" s="38" t="s">
        <v>200</v>
      </c>
      <c r="I84" s="38" t="s">
        <v>318</v>
      </c>
      <c r="J84" s="72" t="s">
        <v>69</v>
      </c>
      <c r="K84" s="65" t="s">
        <v>200</v>
      </c>
      <c r="L84" s="38" t="s">
        <v>201</v>
      </c>
      <c r="M84" s="65">
        <v>500</v>
      </c>
      <c r="N84" s="65"/>
      <c r="O84" s="65">
        <v>500</v>
      </c>
      <c r="P84" s="65"/>
      <c r="Q84" s="65">
        <v>324</v>
      </c>
      <c r="R84" s="65">
        <v>1006</v>
      </c>
      <c r="S84" s="65">
        <v>110</v>
      </c>
      <c r="T84" s="65">
        <v>280</v>
      </c>
      <c r="U84" s="82" t="s">
        <v>390</v>
      </c>
      <c r="V84" s="82" t="s">
        <v>387</v>
      </c>
    </row>
    <row r="85" s="3" customFormat="1" ht="60" customHeight="1" spans="1:22">
      <c r="A85" s="34" t="s">
        <v>25</v>
      </c>
      <c r="B85" s="30">
        <v>18</v>
      </c>
      <c r="C85" s="34"/>
      <c r="D85" s="30"/>
      <c r="E85" s="30"/>
      <c r="F85" s="35"/>
      <c r="G85" s="35"/>
      <c r="H85" s="30"/>
      <c r="I85" s="30"/>
      <c r="J85" s="30"/>
      <c r="K85" s="30"/>
      <c r="L85" s="30"/>
      <c r="M85" s="30">
        <f>SUM(N85:P85)</f>
        <v>2803</v>
      </c>
      <c r="N85" s="30">
        <f>SUM(N86:N103)</f>
        <v>2533</v>
      </c>
      <c r="O85" s="30">
        <f t="shared" ref="N85:T85" si="14">SUM(O86:O103)</f>
        <v>220</v>
      </c>
      <c r="P85" s="30">
        <f t="shared" si="14"/>
        <v>50</v>
      </c>
      <c r="Q85" s="30">
        <f t="shared" si="14"/>
        <v>1367</v>
      </c>
      <c r="R85" s="30">
        <f t="shared" si="14"/>
        <v>4052</v>
      </c>
      <c r="S85" s="30">
        <f t="shared" si="14"/>
        <v>674</v>
      </c>
      <c r="T85" s="30">
        <f t="shared" si="14"/>
        <v>1956</v>
      </c>
      <c r="U85" s="82"/>
      <c r="V85" s="82"/>
    </row>
    <row r="86" s="3" customFormat="1" ht="111" customHeight="1" spans="1:22">
      <c r="A86" s="38">
        <v>1</v>
      </c>
      <c r="B86" s="82" t="s">
        <v>391</v>
      </c>
      <c r="C86" s="101" t="s">
        <v>392</v>
      </c>
      <c r="D86" s="41" t="s">
        <v>65</v>
      </c>
      <c r="E86" s="57" t="s">
        <v>376</v>
      </c>
      <c r="F86" s="57">
        <v>44864</v>
      </c>
      <c r="G86" s="102">
        <v>45076</v>
      </c>
      <c r="H86" s="91" t="s">
        <v>393</v>
      </c>
      <c r="I86" s="41" t="s">
        <v>393</v>
      </c>
      <c r="J86" s="103" t="s">
        <v>211</v>
      </c>
      <c r="K86" s="41" t="s">
        <v>394</v>
      </c>
      <c r="L86" s="38" t="s">
        <v>395</v>
      </c>
      <c r="M86" s="65">
        <v>405</v>
      </c>
      <c r="N86" s="41">
        <v>405</v>
      </c>
      <c r="O86" s="41"/>
      <c r="P86" s="41"/>
      <c r="Q86" s="41">
        <v>68</v>
      </c>
      <c r="R86" s="41">
        <v>216</v>
      </c>
      <c r="S86" s="41">
        <v>48</v>
      </c>
      <c r="T86" s="41">
        <v>154</v>
      </c>
      <c r="U86" s="82" t="s">
        <v>396</v>
      </c>
      <c r="V86" s="82" t="s">
        <v>397</v>
      </c>
    </row>
    <row r="87" s="10" customFormat="1" ht="156" customHeight="1" spans="1:22">
      <c r="A87" s="38">
        <v>2</v>
      </c>
      <c r="B87" s="82" t="s">
        <v>398</v>
      </c>
      <c r="C87" s="82" t="s">
        <v>399</v>
      </c>
      <c r="D87" s="38" t="s">
        <v>65</v>
      </c>
      <c r="E87" s="38" t="s">
        <v>143</v>
      </c>
      <c r="F87" s="49">
        <v>45015</v>
      </c>
      <c r="G87" s="49">
        <v>45199</v>
      </c>
      <c r="H87" s="91" t="s">
        <v>75</v>
      </c>
      <c r="I87" s="91" t="s">
        <v>393</v>
      </c>
      <c r="J87" s="103" t="s">
        <v>211</v>
      </c>
      <c r="K87" s="91" t="s">
        <v>75</v>
      </c>
      <c r="L87" s="91" t="s">
        <v>400</v>
      </c>
      <c r="M87" s="65">
        <v>250</v>
      </c>
      <c r="N87" s="65">
        <v>250</v>
      </c>
      <c r="O87" s="65"/>
      <c r="P87" s="65"/>
      <c r="Q87" s="65">
        <v>52</v>
      </c>
      <c r="R87" s="65">
        <v>146</v>
      </c>
      <c r="S87" s="65">
        <v>32</v>
      </c>
      <c r="T87" s="65">
        <v>103</v>
      </c>
      <c r="U87" s="39" t="s">
        <v>401</v>
      </c>
      <c r="V87" s="82" t="s">
        <v>397</v>
      </c>
    </row>
    <row r="88" s="8" customFormat="1" ht="174" customHeight="1" spans="1:22">
      <c r="A88" s="38">
        <v>3</v>
      </c>
      <c r="B88" s="82" t="s">
        <v>402</v>
      </c>
      <c r="C88" s="82" t="s">
        <v>403</v>
      </c>
      <c r="D88" s="38" t="s">
        <v>65</v>
      </c>
      <c r="E88" s="38" t="s">
        <v>143</v>
      </c>
      <c r="F88" s="49">
        <v>45015</v>
      </c>
      <c r="G88" s="49">
        <v>45199</v>
      </c>
      <c r="H88" s="91" t="s">
        <v>75</v>
      </c>
      <c r="I88" s="91" t="s">
        <v>393</v>
      </c>
      <c r="J88" s="103" t="s">
        <v>211</v>
      </c>
      <c r="K88" s="91" t="s">
        <v>75</v>
      </c>
      <c r="L88" s="91" t="s">
        <v>404</v>
      </c>
      <c r="M88" s="38">
        <v>205</v>
      </c>
      <c r="N88" s="65">
        <v>205</v>
      </c>
      <c r="O88" s="65"/>
      <c r="P88" s="65"/>
      <c r="Q88" s="65">
        <v>52</v>
      </c>
      <c r="R88" s="65">
        <v>146</v>
      </c>
      <c r="S88" s="65">
        <v>32</v>
      </c>
      <c r="T88" s="65">
        <v>103</v>
      </c>
      <c r="U88" s="39" t="s">
        <v>401</v>
      </c>
      <c r="V88" s="82" t="s">
        <v>397</v>
      </c>
    </row>
    <row r="89" s="8" customFormat="1" ht="84" customHeight="1" spans="1:22">
      <c r="A89" s="38">
        <v>4</v>
      </c>
      <c r="B89" s="82" t="s">
        <v>405</v>
      </c>
      <c r="C89" s="82" t="s">
        <v>406</v>
      </c>
      <c r="D89" s="38" t="s">
        <v>65</v>
      </c>
      <c r="E89" s="38" t="s">
        <v>355</v>
      </c>
      <c r="F89" s="38" t="s">
        <v>407</v>
      </c>
      <c r="G89" s="49">
        <v>45076</v>
      </c>
      <c r="H89" s="91" t="s">
        <v>75</v>
      </c>
      <c r="I89" s="91" t="s">
        <v>393</v>
      </c>
      <c r="J89" s="103" t="s">
        <v>211</v>
      </c>
      <c r="K89" s="91" t="s">
        <v>75</v>
      </c>
      <c r="L89" s="38" t="s">
        <v>408</v>
      </c>
      <c r="M89" s="38">
        <v>70</v>
      </c>
      <c r="N89" s="65">
        <v>70</v>
      </c>
      <c r="O89" s="65"/>
      <c r="P89" s="65"/>
      <c r="Q89" s="38">
        <v>29</v>
      </c>
      <c r="R89" s="38">
        <v>67</v>
      </c>
      <c r="S89" s="38">
        <v>11</v>
      </c>
      <c r="T89" s="38">
        <v>29</v>
      </c>
      <c r="U89" s="39" t="s">
        <v>409</v>
      </c>
      <c r="V89" s="82" t="s">
        <v>397</v>
      </c>
    </row>
    <row r="90" s="8" customFormat="1" ht="101" customHeight="1" spans="1:22">
      <c r="A90" s="38">
        <v>5</v>
      </c>
      <c r="B90" s="82" t="s">
        <v>410</v>
      </c>
      <c r="C90" s="82" t="s">
        <v>411</v>
      </c>
      <c r="D90" s="38" t="s">
        <v>65</v>
      </c>
      <c r="E90" s="38" t="s">
        <v>124</v>
      </c>
      <c r="F90" s="49">
        <v>45076</v>
      </c>
      <c r="G90" s="49">
        <v>45199</v>
      </c>
      <c r="H90" s="91" t="s">
        <v>75</v>
      </c>
      <c r="I90" s="91" t="s">
        <v>393</v>
      </c>
      <c r="J90" s="103" t="s">
        <v>211</v>
      </c>
      <c r="K90" s="91" t="s">
        <v>75</v>
      </c>
      <c r="L90" s="91" t="s">
        <v>76</v>
      </c>
      <c r="M90" s="38">
        <v>140</v>
      </c>
      <c r="N90" s="65">
        <v>140</v>
      </c>
      <c r="O90" s="65"/>
      <c r="P90" s="65"/>
      <c r="Q90" s="65">
        <v>30</v>
      </c>
      <c r="R90" s="65">
        <v>86</v>
      </c>
      <c r="S90" s="65">
        <v>15</v>
      </c>
      <c r="T90" s="65">
        <v>31</v>
      </c>
      <c r="U90" s="39" t="s">
        <v>412</v>
      </c>
      <c r="V90" s="82" t="s">
        <v>397</v>
      </c>
    </row>
    <row r="91" s="8" customFormat="1" ht="177" customHeight="1" spans="1:22">
      <c r="A91" s="38">
        <v>6</v>
      </c>
      <c r="B91" s="82" t="s">
        <v>413</v>
      </c>
      <c r="C91" s="39" t="s">
        <v>414</v>
      </c>
      <c r="D91" s="38" t="s">
        <v>271</v>
      </c>
      <c r="E91" s="41" t="s">
        <v>143</v>
      </c>
      <c r="F91" s="57">
        <v>44834</v>
      </c>
      <c r="G91" s="57">
        <v>45015</v>
      </c>
      <c r="H91" s="38" t="s">
        <v>394</v>
      </c>
      <c r="I91" s="91" t="s">
        <v>393</v>
      </c>
      <c r="J91" s="103" t="s">
        <v>211</v>
      </c>
      <c r="K91" s="103" t="s">
        <v>394</v>
      </c>
      <c r="L91" s="38" t="s">
        <v>415</v>
      </c>
      <c r="M91" s="38">
        <v>130</v>
      </c>
      <c r="N91" s="65">
        <v>130</v>
      </c>
      <c r="O91" s="38"/>
      <c r="P91" s="38"/>
      <c r="Q91" s="38">
        <v>62</v>
      </c>
      <c r="R91" s="38">
        <v>254</v>
      </c>
      <c r="S91" s="38">
        <v>30</v>
      </c>
      <c r="T91" s="38">
        <v>102</v>
      </c>
      <c r="U91" s="39" t="s">
        <v>416</v>
      </c>
      <c r="V91" s="82" t="s">
        <v>397</v>
      </c>
    </row>
    <row r="92" s="3" customFormat="1" ht="93" customHeight="1" spans="1:22">
      <c r="A92" s="38">
        <v>7</v>
      </c>
      <c r="B92" s="82" t="s">
        <v>417</v>
      </c>
      <c r="C92" s="101" t="s">
        <v>418</v>
      </c>
      <c r="D92" s="38" t="s">
        <v>65</v>
      </c>
      <c r="E92" s="103" t="s">
        <v>355</v>
      </c>
      <c r="F92" s="104">
        <v>44864</v>
      </c>
      <c r="G92" s="104">
        <v>44936</v>
      </c>
      <c r="H92" s="38" t="s">
        <v>394</v>
      </c>
      <c r="I92" s="91" t="s">
        <v>393</v>
      </c>
      <c r="J92" s="103" t="s">
        <v>211</v>
      </c>
      <c r="K92" s="103" t="s">
        <v>394</v>
      </c>
      <c r="L92" s="122" t="s">
        <v>419</v>
      </c>
      <c r="M92" s="38">
        <v>50</v>
      </c>
      <c r="N92" s="65">
        <v>50</v>
      </c>
      <c r="O92" s="122"/>
      <c r="P92" s="122"/>
      <c r="Q92" s="122">
        <v>336</v>
      </c>
      <c r="R92" s="122">
        <v>1096</v>
      </c>
      <c r="S92" s="122">
        <v>150</v>
      </c>
      <c r="T92" s="122">
        <v>452</v>
      </c>
      <c r="U92" s="39" t="s">
        <v>420</v>
      </c>
      <c r="V92" s="82" t="s">
        <v>397</v>
      </c>
    </row>
    <row r="93" s="8" customFormat="1" ht="106" customHeight="1" spans="1:22">
      <c r="A93" s="38">
        <v>8</v>
      </c>
      <c r="B93" s="82" t="s">
        <v>421</v>
      </c>
      <c r="C93" s="82" t="s">
        <v>422</v>
      </c>
      <c r="D93" s="38" t="s">
        <v>65</v>
      </c>
      <c r="E93" s="38" t="s">
        <v>98</v>
      </c>
      <c r="F93" s="57">
        <v>44864</v>
      </c>
      <c r="G93" s="57">
        <v>45229</v>
      </c>
      <c r="H93" s="38" t="s">
        <v>80</v>
      </c>
      <c r="I93" s="91" t="s">
        <v>393</v>
      </c>
      <c r="J93" s="103" t="s">
        <v>211</v>
      </c>
      <c r="K93" s="38" t="s">
        <v>80</v>
      </c>
      <c r="L93" s="38" t="s">
        <v>423</v>
      </c>
      <c r="M93" s="38">
        <v>200</v>
      </c>
      <c r="N93" s="65">
        <v>200</v>
      </c>
      <c r="O93" s="65"/>
      <c r="P93" s="65"/>
      <c r="Q93" s="38">
        <v>297</v>
      </c>
      <c r="R93" s="38">
        <v>799</v>
      </c>
      <c r="S93" s="38">
        <v>120</v>
      </c>
      <c r="T93" s="38">
        <v>296</v>
      </c>
      <c r="U93" s="39" t="s">
        <v>424</v>
      </c>
      <c r="V93" s="82" t="s">
        <v>397</v>
      </c>
    </row>
    <row r="94" s="8" customFormat="1" ht="79" customHeight="1" spans="1:22">
      <c r="A94" s="38">
        <v>9</v>
      </c>
      <c r="B94" s="82" t="s">
        <v>425</v>
      </c>
      <c r="C94" s="82" t="s">
        <v>426</v>
      </c>
      <c r="D94" s="38" t="s">
        <v>65</v>
      </c>
      <c r="E94" s="38" t="s">
        <v>66</v>
      </c>
      <c r="F94" s="38">
        <v>2023</v>
      </c>
      <c r="G94" s="38">
        <v>2023</v>
      </c>
      <c r="H94" s="38" t="s">
        <v>210</v>
      </c>
      <c r="I94" s="91" t="s">
        <v>393</v>
      </c>
      <c r="J94" s="103" t="s">
        <v>211</v>
      </c>
      <c r="K94" s="38" t="s">
        <v>210</v>
      </c>
      <c r="L94" s="38" t="s">
        <v>427</v>
      </c>
      <c r="M94" s="38">
        <v>120</v>
      </c>
      <c r="N94" s="65">
        <v>120</v>
      </c>
      <c r="O94" s="38"/>
      <c r="P94" s="38"/>
      <c r="Q94" s="38">
        <v>34</v>
      </c>
      <c r="R94" s="38">
        <v>92</v>
      </c>
      <c r="S94" s="38">
        <v>12</v>
      </c>
      <c r="T94" s="38">
        <v>32</v>
      </c>
      <c r="U94" s="39" t="s">
        <v>428</v>
      </c>
      <c r="V94" s="82" t="s">
        <v>429</v>
      </c>
    </row>
    <row r="95" s="8" customFormat="1" ht="117" customHeight="1" spans="1:22">
      <c r="A95" s="38">
        <v>10</v>
      </c>
      <c r="B95" s="39" t="s">
        <v>430</v>
      </c>
      <c r="C95" s="82" t="s">
        <v>431</v>
      </c>
      <c r="D95" s="38" t="s">
        <v>65</v>
      </c>
      <c r="E95" s="105" t="s">
        <v>66</v>
      </c>
      <c r="F95" s="38">
        <v>2023</v>
      </c>
      <c r="G95" s="38">
        <v>2023</v>
      </c>
      <c r="H95" s="106" t="s">
        <v>210</v>
      </c>
      <c r="I95" s="91" t="s">
        <v>393</v>
      </c>
      <c r="J95" s="103" t="s">
        <v>211</v>
      </c>
      <c r="K95" s="106" t="s">
        <v>210</v>
      </c>
      <c r="L95" s="106" t="s">
        <v>432</v>
      </c>
      <c r="M95" s="38">
        <v>65</v>
      </c>
      <c r="N95" s="65">
        <v>65</v>
      </c>
      <c r="O95" s="70"/>
      <c r="P95" s="70"/>
      <c r="Q95" s="70">
        <v>7</v>
      </c>
      <c r="R95" s="70">
        <v>23</v>
      </c>
      <c r="S95" s="70">
        <v>7</v>
      </c>
      <c r="T95" s="70">
        <v>23</v>
      </c>
      <c r="U95" s="39" t="s">
        <v>428</v>
      </c>
      <c r="V95" s="82" t="s">
        <v>433</v>
      </c>
    </row>
    <row r="96" s="8" customFormat="1" ht="190" customHeight="1" spans="1:22">
      <c r="A96" s="38">
        <v>11</v>
      </c>
      <c r="B96" s="82" t="s">
        <v>434</v>
      </c>
      <c r="C96" s="82" t="s">
        <v>435</v>
      </c>
      <c r="D96" s="38" t="s">
        <v>65</v>
      </c>
      <c r="E96" s="38" t="s">
        <v>376</v>
      </c>
      <c r="F96" s="57">
        <v>44864</v>
      </c>
      <c r="G96" s="57">
        <v>45076</v>
      </c>
      <c r="H96" s="38" t="s">
        <v>190</v>
      </c>
      <c r="I96" s="91" t="s">
        <v>393</v>
      </c>
      <c r="J96" s="103" t="s">
        <v>211</v>
      </c>
      <c r="K96" s="38" t="s">
        <v>190</v>
      </c>
      <c r="L96" s="38" t="s">
        <v>192</v>
      </c>
      <c r="M96" s="38">
        <v>90</v>
      </c>
      <c r="N96" s="65">
        <v>90</v>
      </c>
      <c r="O96" s="38"/>
      <c r="P96" s="38"/>
      <c r="Q96" s="38">
        <v>28</v>
      </c>
      <c r="R96" s="38">
        <v>63</v>
      </c>
      <c r="S96" s="38">
        <v>16</v>
      </c>
      <c r="T96" s="38">
        <v>38</v>
      </c>
      <c r="U96" s="39" t="s">
        <v>436</v>
      </c>
      <c r="V96" s="82" t="s">
        <v>437</v>
      </c>
    </row>
    <row r="97" s="8" customFormat="1" ht="100" customHeight="1" spans="1:22">
      <c r="A97" s="38">
        <v>12</v>
      </c>
      <c r="B97" s="82" t="s">
        <v>438</v>
      </c>
      <c r="C97" s="107" t="s">
        <v>439</v>
      </c>
      <c r="D97" s="38" t="s">
        <v>65</v>
      </c>
      <c r="E97" s="57" t="s">
        <v>355</v>
      </c>
      <c r="F97" s="108">
        <v>2023.02</v>
      </c>
      <c r="G97" s="108">
        <v>2023.05</v>
      </c>
      <c r="H97" s="38" t="s">
        <v>67</v>
      </c>
      <c r="I97" s="91" t="s">
        <v>393</v>
      </c>
      <c r="J97" s="103" t="s">
        <v>211</v>
      </c>
      <c r="K97" s="38" t="s">
        <v>67</v>
      </c>
      <c r="L97" s="91" t="s">
        <v>440</v>
      </c>
      <c r="M97" s="38">
        <v>150</v>
      </c>
      <c r="N97" s="65">
        <v>150</v>
      </c>
      <c r="O97" s="70"/>
      <c r="P97" s="70"/>
      <c r="Q97" s="65">
        <v>11</v>
      </c>
      <c r="R97" s="65">
        <v>51</v>
      </c>
      <c r="S97" s="70">
        <v>7</v>
      </c>
      <c r="T97" s="70">
        <v>24</v>
      </c>
      <c r="U97" s="39" t="s">
        <v>441</v>
      </c>
      <c r="V97" s="82" t="s">
        <v>397</v>
      </c>
    </row>
    <row r="98" s="8" customFormat="1" ht="169" customHeight="1" spans="1:22">
      <c r="A98" s="38">
        <v>13</v>
      </c>
      <c r="B98" s="39" t="s">
        <v>442</v>
      </c>
      <c r="C98" s="107" t="s">
        <v>443</v>
      </c>
      <c r="D98" s="38" t="s">
        <v>65</v>
      </c>
      <c r="E98" s="95" t="s">
        <v>444</v>
      </c>
      <c r="F98" s="57">
        <v>44835</v>
      </c>
      <c r="G98" s="57">
        <v>45261</v>
      </c>
      <c r="H98" s="41" t="s">
        <v>93</v>
      </c>
      <c r="I98" s="91" t="s">
        <v>393</v>
      </c>
      <c r="J98" s="103" t="s">
        <v>211</v>
      </c>
      <c r="K98" s="120" t="s">
        <v>93</v>
      </c>
      <c r="L98" s="41" t="s">
        <v>445</v>
      </c>
      <c r="M98" s="38">
        <v>98</v>
      </c>
      <c r="N98" s="65">
        <v>98</v>
      </c>
      <c r="O98" s="65"/>
      <c r="P98" s="65"/>
      <c r="Q98" s="41">
        <v>55</v>
      </c>
      <c r="R98" s="41">
        <v>122</v>
      </c>
      <c r="S98" s="120">
        <v>30</v>
      </c>
      <c r="T98" s="120">
        <v>89</v>
      </c>
      <c r="U98" s="39" t="s">
        <v>446</v>
      </c>
      <c r="V98" s="82" t="s">
        <v>447</v>
      </c>
    </row>
    <row r="99" s="8" customFormat="1" ht="151" customHeight="1" spans="1:22">
      <c r="A99" s="38">
        <v>14</v>
      </c>
      <c r="B99" s="82" t="s">
        <v>448</v>
      </c>
      <c r="C99" s="107" t="s">
        <v>449</v>
      </c>
      <c r="D99" s="38" t="s">
        <v>65</v>
      </c>
      <c r="E99" s="38" t="s">
        <v>143</v>
      </c>
      <c r="F99" s="57">
        <v>44864</v>
      </c>
      <c r="G99" s="57">
        <v>45076</v>
      </c>
      <c r="H99" s="91" t="s">
        <v>393</v>
      </c>
      <c r="I99" s="91" t="s">
        <v>393</v>
      </c>
      <c r="J99" s="103" t="s">
        <v>211</v>
      </c>
      <c r="K99" s="38" t="s">
        <v>200</v>
      </c>
      <c r="L99" s="38" t="s">
        <v>450</v>
      </c>
      <c r="M99" s="38">
        <v>90</v>
      </c>
      <c r="N99" s="65">
        <v>90</v>
      </c>
      <c r="O99" s="38"/>
      <c r="P99" s="38"/>
      <c r="Q99" s="38">
        <v>34</v>
      </c>
      <c r="R99" s="38">
        <v>117</v>
      </c>
      <c r="S99" s="38">
        <v>15</v>
      </c>
      <c r="T99" s="38">
        <v>45</v>
      </c>
      <c r="U99" s="39" t="s">
        <v>451</v>
      </c>
      <c r="V99" s="82" t="s">
        <v>452</v>
      </c>
    </row>
    <row r="100" s="11" customFormat="1" ht="86" customHeight="1" spans="1:22">
      <c r="A100" s="38">
        <v>15</v>
      </c>
      <c r="B100" s="82" t="s">
        <v>453</v>
      </c>
      <c r="C100" s="99" t="s">
        <v>454</v>
      </c>
      <c r="D100" s="38" t="s">
        <v>65</v>
      </c>
      <c r="E100" s="38" t="s">
        <v>143</v>
      </c>
      <c r="F100" s="49">
        <v>44956</v>
      </c>
      <c r="G100" s="49">
        <v>45137</v>
      </c>
      <c r="H100" s="38" t="s">
        <v>75</v>
      </c>
      <c r="I100" s="38" t="s">
        <v>393</v>
      </c>
      <c r="J100" s="38" t="s">
        <v>211</v>
      </c>
      <c r="K100" s="38" t="s">
        <v>75</v>
      </c>
      <c r="L100" s="38" t="s">
        <v>120</v>
      </c>
      <c r="M100" s="123">
        <v>330</v>
      </c>
      <c r="N100" s="123">
        <v>330</v>
      </c>
      <c r="O100" s="65"/>
      <c r="P100" s="65"/>
      <c r="Q100" s="65">
        <v>60</v>
      </c>
      <c r="R100" s="65">
        <v>180</v>
      </c>
      <c r="S100" s="65">
        <v>32</v>
      </c>
      <c r="T100" s="65">
        <v>91</v>
      </c>
      <c r="U100" s="82" t="s">
        <v>455</v>
      </c>
      <c r="V100" s="82" t="s">
        <v>397</v>
      </c>
    </row>
    <row r="101" s="11" customFormat="1" ht="141" customHeight="1" spans="1:22">
      <c r="A101" s="38">
        <v>16</v>
      </c>
      <c r="B101" s="82" t="s">
        <v>456</v>
      </c>
      <c r="C101" s="99" t="s">
        <v>457</v>
      </c>
      <c r="D101" s="109" t="s">
        <v>65</v>
      </c>
      <c r="E101" s="109" t="s">
        <v>143</v>
      </c>
      <c r="F101" s="110">
        <v>44864</v>
      </c>
      <c r="G101" s="110">
        <v>45046</v>
      </c>
      <c r="H101" s="111" t="s">
        <v>131</v>
      </c>
      <c r="I101" s="124" t="s">
        <v>393</v>
      </c>
      <c r="J101" s="109" t="s">
        <v>211</v>
      </c>
      <c r="K101" s="111" t="s">
        <v>131</v>
      </c>
      <c r="L101" s="109" t="s">
        <v>350</v>
      </c>
      <c r="M101" s="109">
        <v>140</v>
      </c>
      <c r="N101" s="125">
        <v>140</v>
      </c>
      <c r="O101" s="126"/>
      <c r="P101" s="126"/>
      <c r="Q101" s="130">
        <v>160</v>
      </c>
      <c r="R101" s="131">
        <v>480</v>
      </c>
      <c r="S101" s="130">
        <v>92</v>
      </c>
      <c r="T101" s="130">
        <v>292</v>
      </c>
      <c r="U101" s="86" t="s">
        <v>458</v>
      </c>
      <c r="V101" s="82" t="s">
        <v>397</v>
      </c>
    </row>
    <row r="102" s="3" customFormat="1" ht="139" customHeight="1" spans="1:22">
      <c r="A102" s="38">
        <v>17</v>
      </c>
      <c r="B102" s="82" t="s">
        <v>459</v>
      </c>
      <c r="C102" s="99" t="s">
        <v>460</v>
      </c>
      <c r="D102" s="38" t="s">
        <v>65</v>
      </c>
      <c r="E102" s="57" t="s">
        <v>143</v>
      </c>
      <c r="F102" s="57">
        <v>44986</v>
      </c>
      <c r="G102" s="57">
        <v>45170</v>
      </c>
      <c r="H102" s="38" t="s">
        <v>240</v>
      </c>
      <c r="I102" s="38" t="s">
        <v>461</v>
      </c>
      <c r="J102" s="103" t="s">
        <v>211</v>
      </c>
      <c r="K102" s="38" t="s">
        <v>240</v>
      </c>
      <c r="L102" s="38" t="s">
        <v>462</v>
      </c>
      <c r="M102" s="65">
        <v>180</v>
      </c>
      <c r="N102" s="65"/>
      <c r="O102" s="65">
        <v>140</v>
      </c>
      <c r="P102" s="65">
        <v>40</v>
      </c>
      <c r="Q102" s="65">
        <v>18</v>
      </c>
      <c r="R102" s="65">
        <v>25</v>
      </c>
      <c r="S102" s="70">
        <v>10</v>
      </c>
      <c r="T102" s="70">
        <v>18</v>
      </c>
      <c r="U102" s="86" t="s">
        <v>463</v>
      </c>
      <c r="V102" s="82" t="s">
        <v>397</v>
      </c>
    </row>
    <row r="103" s="3" customFormat="1" ht="116" customHeight="1" spans="1:22">
      <c r="A103" s="38">
        <v>18</v>
      </c>
      <c r="B103" s="82" t="s">
        <v>464</v>
      </c>
      <c r="C103" s="99" t="s">
        <v>465</v>
      </c>
      <c r="D103" s="38" t="s">
        <v>65</v>
      </c>
      <c r="E103" s="38" t="s">
        <v>143</v>
      </c>
      <c r="F103" s="57">
        <v>45017</v>
      </c>
      <c r="G103" s="57">
        <v>45200</v>
      </c>
      <c r="H103" s="38" t="s">
        <v>67</v>
      </c>
      <c r="I103" s="38" t="s">
        <v>461</v>
      </c>
      <c r="J103" s="103" t="s">
        <v>211</v>
      </c>
      <c r="K103" s="38" t="s">
        <v>67</v>
      </c>
      <c r="L103" s="38" t="s">
        <v>183</v>
      </c>
      <c r="M103" s="65">
        <v>90</v>
      </c>
      <c r="N103" s="65"/>
      <c r="O103" s="65">
        <v>80</v>
      </c>
      <c r="P103" s="65">
        <v>10</v>
      </c>
      <c r="Q103" s="65">
        <v>34</v>
      </c>
      <c r="R103" s="65">
        <v>89</v>
      </c>
      <c r="S103" s="70">
        <v>15</v>
      </c>
      <c r="T103" s="70">
        <v>34</v>
      </c>
      <c r="U103" s="86" t="s">
        <v>466</v>
      </c>
      <c r="V103" s="82" t="s">
        <v>397</v>
      </c>
    </row>
    <row r="104" s="3" customFormat="1" ht="83" customHeight="1" spans="1:22">
      <c r="A104" s="34" t="s">
        <v>26</v>
      </c>
      <c r="B104" s="30">
        <f>B105+B115</f>
        <v>21</v>
      </c>
      <c r="C104" s="99"/>
      <c r="D104" s="30"/>
      <c r="E104" s="30"/>
      <c r="F104" s="35"/>
      <c r="G104" s="35"/>
      <c r="H104" s="30"/>
      <c r="I104" s="30"/>
      <c r="J104" s="30"/>
      <c r="K104" s="30"/>
      <c r="L104" s="30"/>
      <c r="M104" s="30">
        <f>SUM(N104:P104)</f>
        <v>2331.7</v>
      </c>
      <c r="N104" s="30">
        <f>SUM(N105,N115)</f>
        <v>2201.7</v>
      </c>
      <c r="O104" s="30">
        <f t="shared" ref="N104:T104" si="15">SUM(O105,O115)</f>
        <v>30</v>
      </c>
      <c r="P104" s="30">
        <f t="shared" si="15"/>
        <v>100</v>
      </c>
      <c r="Q104" s="30">
        <f t="shared" si="15"/>
        <v>2822</v>
      </c>
      <c r="R104" s="30">
        <f t="shared" si="15"/>
        <v>8273</v>
      </c>
      <c r="S104" s="30">
        <f t="shared" si="15"/>
        <v>1225</v>
      </c>
      <c r="T104" s="30">
        <f t="shared" si="15"/>
        <v>3687</v>
      </c>
      <c r="U104" s="82"/>
      <c r="V104" s="82"/>
    </row>
    <row r="105" s="3" customFormat="1" ht="101" customHeight="1" spans="1:22">
      <c r="A105" s="34" t="s">
        <v>27</v>
      </c>
      <c r="B105" s="30">
        <v>9</v>
      </c>
      <c r="C105" s="99"/>
      <c r="D105" s="30"/>
      <c r="E105" s="30"/>
      <c r="F105" s="35"/>
      <c r="G105" s="35"/>
      <c r="H105" s="30"/>
      <c r="I105" s="30"/>
      <c r="J105" s="30"/>
      <c r="K105" s="30"/>
      <c r="L105" s="30"/>
      <c r="M105" s="30">
        <f>SUM(N105:P105)</f>
        <v>919.7</v>
      </c>
      <c r="N105" s="30">
        <f>SUM(N106:N114)</f>
        <v>919.7</v>
      </c>
      <c r="O105" s="30">
        <f t="shared" ref="N105:T105" si="16">SUM(O106:O114)</f>
        <v>0</v>
      </c>
      <c r="P105" s="30">
        <f t="shared" si="16"/>
        <v>0</v>
      </c>
      <c r="Q105" s="30">
        <f t="shared" si="16"/>
        <v>1081</v>
      </c>
      <c r="R105" s="30">
        <f t="shared" si="16"/>
        <v>3206</v>
      </c>
      <c r="S105" s="30">
        <f t="shared" si="16"/>
        <v>313</v>
      </c>
      <c r="T105" s="30">
        <f t="shared" si="16"/>
        <v>1024</v>
      </c>
      <c r="U105" s="82"/>
      <c r="V105" s="82"/>
    </row>
    <row r="106" s="3" customFormat="1" ht="202.5" customHeight="1" spans="1:22">
      <c r="A106" s="38">
        <v>1</v>
      </c>
      <c r="B106" s="39" t="s">
        <v>467</v>
      </c>
      <c r="C106" s="99" t="s">
        <v>468</v>
      </c>
      <c r="D106" s="41" t="s">
        <v>65</v>
      </c>
      <c r="E106" s="41" t="s">
        <v>66</v>
      </c>
      <c r="F106" s="60">
        <v>44927</v>
      </c>
      <c r="G106" s="60">
        <v>45200</v>
      </c>
      <c r="H106" s="41" t="s">
        <v>234</v>
      </c>
      <c r="I106" s="41" t="s">
        <v>68</v>
      </c>
      <c r="J106" s="41" t="s">
        <v>211</v>
      </c>
      <c r="K106" s="41" t="s">
        <v>100</v>
      </c>
      <c r="L106" s="41" t="s">
        <v>283</v>
      </c>
      <c r="M106" s="41">
        <v>207.7</v>
      </c>
      <c r="N106" s="41">
        <v>207.7</v>
      </c>
      <c r="O106" s="41"/>
      <c r="P106" s="41"/>
      <c r="Q106" s="41">
        <v>68</v>
      </c>
      <c r="R106" s="41">
        <v>187</v>
      </c>
      <c r="S106" s="41">
        <v>36</v>
      </c>
      <c r="T106" s="41">
        <v>120</v>
      </c>
      <c r="U106" s="39" t="s">
        <v>469</v>
      </c>
      <c r="V106" s="39" t="s">
        <v>470</v>
      </c>
    </row>
    <row r="107" s="4" customFormat="1" ht="120" customHeight="1" spans="1:22">
      <c r="A107" s="38">
        <v>2</v>
      </c>
      <c r="B107" s="43" t="s">
        <v>471</v>
      </c>
      <c r="C107" s="99" t="s">
        <v>472</v>
      </c>
      <c r="D107" s="38" t="s">
        <v>65</v>
      </c>
      <c r="E107" s="38" t="s">
        <v>143</v>
      </c>
      <c r="F107" s="49">
        <v>45015</v>
      </c>
      <c r="G107" s="49">
        <v>45199</v>
      </c>
      <c r="H107" s="91" t="s">
        <v>75</v>
      </c>
      <c r="I107" s="59" t="s">
        <v>473</v>
      </c>
      <c r="J107" s="38" t="s">
        <v>211</v>
      </c>
      <c r="K107" s="91" t="s">
        <v>75</v>
      </c>
      <c r="L107" s="91" t="s">
        <v>404</v>
      </c>
      <c r="M107" s="65">
        <v>46</v>
      </c>
      <c r="N107" s="65">
        <v>46</v>
      </c>
      <c r="O107" s="65"/>
      <c r="P107" s="65"/>
      <c r="Q107" s="65">
        <v>52</v>
      </c>
      <c r="R107" s="65">
        <v>146</v>
      </c>
      <c r="S107" s="65">
        <v>32</v>
      </c>
      <c r="T107" s="65">
        <v>103</v>
      </c>
      <c r="U107" s="82" t="s">
        <v>474</v>
      </c>
      <c r="V107" s="90" t="s">
        <v>475</v>
      </c>
    </row>
    <row r="108" s="3" customFormat="1" ht="109" customHeight="1" spans="1:22">
      <c r="A108" s="38">
        <v>3</v>
      </c>
      <c r="B108" s="43" t="s">
        <v>476</v>
      </c>
      <c r="C108" s="99" t="s">
        <v>477</v>
      </c>
      <c r="D108" s="38" t="s">
        <v>65</v>
      </c>
      <c r="E108" s="38" t="s">
        <v>355</v>
      </c>
      <c r="F108" s="49">
        <v>44927</v>
      </c>
      <c r="G108" s="49">
        <v>45015</v>
      </c>
      <c r="H108" s="38" t="s">
        <v>240</v>
      </c>
      <c r="I108" s="59" t="s">
        <v>473</v>
      </c>
      <c r="J108" s="65" t="s">
        <v>211</v>
      </c>
      <c r="K108" s="38" t="s">
        <v>240</v>
      </c>
      <c r="L108" s="38" t="s">
        <v>241</v>
      </c>
      <c r="M108" s="65">
        <v>102</v>
      </c>
      <c r="N108" s="65">
        <v>102</v>
      </c>
      <c r="O108" s="65"/>
      <c r="P108" s="65"/>
      <c r="Q108" s="64">
        <v>30</v>
      </c>
      <c r="R108" s="64">
        <v>94</v>
      </c>
      <c r="S108" s="64">
        <v>15</v>
      </c>
      <c r="T108" s="64">
        <v>32</v>
      </c>
      <c r="U108" s="82" t="s">
        <v>478</v>
      </c>
      <c r="V108" s="90" t="s">
        <v>475</v>
      </c>
    </row>
    <row r="109" s="3" customFormat="1" ht="98" customHeight="1" spans="1:22">
      <c r="A109" s="38">
        <v>4</v>
      </c>
      <c r="B109" s="58" t="s">
        <v>479</v>
      </c>
      <c r="C109" s="99" t="s">
        <v>480</v>
      </c>
      <c r="D109" s="57" t="s">
        <v>65</v>
      </c>
      <c r="E109" s="38" t="s">
        <v>66</v>
      </c>
      <c r="F109" s="49">
        <v>44927</v>
      </c>
      <c r="G109" s="57">
        <v>45230</v>
      </c>
      <c r="H109" s="57" t="s">
        <v>200</v>
      </c>
      <c r="I109" s="59" t="s">
        <v>473</v>
      </c>
      <c r="J109" s="38" t="s">
        <v>211</v>
      </c>
      <c r="K109" s="57" t="s">
        <v>200</v>
      </c>
      <c r="L109" s="57" t="s">
        <v>481</v>
      </c>
      <c r="M109" s="64">
        <v>32</v>
      </c>
      <c r="N109" s="64">
        <v>32</v>
      </c>
      <c r="O109" s="38"/>
      <c r="P109" s="38"/>
      <c r="Q109" s="65">
        <v>265</v>
      </c>
      <c r="R109" s="65">
        <v>743</v>
      </c>
      <c r="S109" s="65">
        <v>67</v>
      </c>
      <c r="T109" s="65">
        <v>165</v>
      </c>
      <c r="U109" s="81" t="s">
        <v>482</v>
      </c>
      <c r="V109" s="132" t="s">
        <v>483</v>
      </c>
    </row>
    <row r="110" s="5" customFormat="1" ht="91" customHeight="1" spans="1:22">
      <c r="A110" s="38">
        <v>5</v>
      </c>
      <c r="B110" s="58" t="s">
        <v>484</v>
      </c>
      <c r="C110" s="99" t="s">
        <v>485</v>
      </c>
      <c r="D110" s="57" t="s">
        <v>65</v>
      </c>
      <c r="E110" s="38" t="s">
        <v>66</v>
      </c>
      <c r="F110" s="49">
        <v>44927</v>
      </c>
      <c r="G110" s="57">
        <v>45230</v>
      </c>
      <c r="H110" s="57" t="s">
        <v>93</v>
      </c>
      <c r="I110" s="41" t="s">
        <v>473</v>
      </c>
      <c r="J110" s="38" t="s">
        <v>211</v>
      </c>
      <c r="K110" s="57" t="s">
        <v>93</v>
      </c>
      <c r="L110" s="57" t="s">
        <v>486</v>
      </c>
      <c r="M110" s="64">
        <v>216</v>
      </c>
      <c r="N110" s="64">
        <v>216</v>
      </c>
      <c r="O110" s="38"/>
      <c r="P110" s="38"/>
      <c r="Q110" s="65">
        <v>432</v>
      </c>
      <c r="R110" s="65">
        <v>1321</v>
      </c>
      <c r="S110" s="65">
        <v>108</v>
      </c>
      <c r="T110" s="65">
        <v>457</v>
      </c>
      <c r="U110" s="81" t="s">
        <v>487</v>
      </c>
      <c r="V110" s="82" t="s">
        <v>488</v>
      </c>
    </row>
    <row r="111" s="5" customFormat="1" ht="144" customHeight="1" spans="1:22">
      <c r="A111" s="38">
        <v>6</v>
      </c>
      <c r="B111" s="43" t="s">
        <v>489</v>
      </c>
      <c r="C111" s="99" t="s">
        <v>490</v>
      </c>
      <c r="D111" s="38" t="s">
        <v>65</v>
      </c>
      <c r="E111" s="38" t="s">
        <v>355</v>
      </c>
      <c r="F111" s="49">
        <v>44927</v>
      </c>
      <c r="G111" s="49">
        <v>45015</v>
      </c>
      <c r="H111" s="38" t="s">
        <v>210</v>
      </c>
      <c r="I111" s="59" t="s">
        <v>473</v>
      </c>
      <c r="J111" s="38" t="s">
        <v>211</v>
      </c>
      <c r="K111" s="38" t="s">
        <v>210</v>
      </c>
      <c r="L111" s="38" t="s">
        <v>491</v>
      </c>
      <c r="M111" s="65">
        <v>72</v>
      </c>
      <c r="N111" s="65">
        <v>72</v>
      </c>
      <c r="O111" s="65"/>
      <c r="P111" s="65"/>
      <c r="Q111" s="64">
        <v>124</v>
      </c>
      <c r="R111" s="64">
        <v>368</v>
      </c>
      <c r="S111" s="64">
        <v>7</v>
      </c>
      <c r="T111" s="64">
        <v>21</v>
      </c>
      <c r="U111" s="82" t="s">
        <v>492</v>
      </c>
      <c r="V111" s="90" t="s">
        <v>475</v>
      </c>
    </row>
    <row r="112" s="5" customFormat="1" ht="131" customHeight="1" spans="1:22">
      <c r="A112" s="38">
        <v>7</v>
      </c>
      <c r="B112" s="112" t="s">
        <v>493</v>
      </c>
      <c r="C112" s="99" t="s">
        <v>494</v>
      </c>
      <c r="D112" s="113" t="s">
        <v>65</v>
      </c>
      <c r="E112" s="38" t="s">
        <v>98</v>
      </c>
      <c r="F112" s="114">
        <v>44864</v>
      </c>
      <c r="G112" s="114">
        <v>45229</v>
      </c>
      <c r="H112" s="113" t="s">
        <v>80</v>
      </c>
      <c r="I112" s="59" t="s">
        <v>473</v>
      </c>
      <c r="J112" s="38" t="s">
        <v>211</v>
      </c>
      <c r="K112" s="113" t="s">
        <v>80</v>
      </c>
      <c r="L112" s="127" t="s">
        <v>495</v>
      </c>
      <c r="M112" s="128">
        <v>97</v>
      </c>
      <c r="N112" s="128">
        <v>97</v>
      </c>
      <c r="O112" s="128"/>
      <c r="P112" s="128"/>
      <c r="Q112" s="65">
        <v>49</v>
      </c>
      <c r="R112" s="65">
        <v>126</v>
      </c>
      <c r="S112" s="65">
        <v>26</v>
      </c>
      <c r="T112" s="65">
        <v>58</v>
      </c>
      <c r="U112" s="81" t="s">
        <v>496</v>
      </c>
      <c r="V112" s="90" t="s">
        <v>475</v>
      </c>
    </row>
    <row r="113" s="5" customFormat="1" ht="101" customHeight="1" spans="1:22">
      <c r="A113" s="38">
        <v>8</v>
      </c>
      <c r="B113" s="43" t="s">
        <v>497</v>
      </c>
      <c r="C113" s="99" t="s">
        <v>498</v>
      </c>
      <c r="D113" s="115" t="s">
        <v>65</v>
      </c>
      <c r="E113" s="38" t="s">
        <v>281</v>
      </c>
      <c r="F113" s="57">
        <v>44864</v>
      </c>
      <c r="G113" s="57">
        <v>45046</v>
      </c>
      <c r="H113" s="115" t="s">
        <v>131</v>
      </c>
      <c r="I113" s="59" t="s">
        <v>473</v>
      </c>
      <c r="J113" s="65" t="s">
        <v>211</v>
      </c>
      <c r="K113" s="115" t="s">
        <v>131</v>
      </c>
      <c r="L113" s="115" t="s">
        <v>499</v>
      </c>
      <c r="M113" s="65">
        <v>109</v>
      </c>
      <c r="N113" s="65">
        <v>109</v>
      </c>
      <c r="O113" s="65"/>
      <c r="P113" s="65"/>
      <c r="Q113" s="73">
        <v>36</v>
      </c>
      <c r="R113" s="73">
        <v>120</v>
      </c>
      <c r="S113" s="73">
        <v>16</v>
      </c>
      <c r="T113" s="73">
        <v>53</v>
      </c>
      <c r="U113" s="81" t="s">
        <v>500</v>
      </c>
      <c r="V113" s="90" t="s">
        <v>475</v>
      </c>
    </row>
    <row r="114" s="5" customFormat="1" ht="110" customHeight="1" spans="1:22">
      <c r="A114" s="38">
        <v>9</v>
      </c>
      <c r="B114" s="43" t="s">
        <v>501</v>
      </c>
      <c r="C114" s="99" t="s">
        <v>502</v>
      </c>
      <c r="D114" s="57" t="s">
        <v>65</v>
      </c>
      <c r="E114" s="38" t="s">
        <v>66</v>
      </c>
      <c r="F114" s="49">
        <v>44927</v>
      </c>
      <c r="G114" s="57">
        <v>45230</v>
      </c>
      <c r="H114" s="115" t="s">
        <v>205</v>
      </c>
      <c r="I114" s="59" t="s">
        <v>473</v>
      </c>
      <c r="J114" s="38" t="s">
        <v>211</v>
      </c>
      <c r="K114" s="115" t="s">
        <v>205</v>
      </c>
      <c r="L114" s="115" t="s">
        <v>334</v>
      </c>
      <c r="M114" s="65">
        <v>38</v>
      </c>
      <c r="N114" s="65">
        <v>38</v>
      </c>
      <c r="O114" s="65"/>
      <c r="P114" s="65"/>
      <c r="Q114" s="73">
        <v>25</v>
      </c>
      <c r="R114" s="73">
        <v>101</v>
      </c>
      <c r="S114" s="73">
        <v>6</v>
      </c>
      <c r="T114" s="73">
        <v>15</v>
      </c>
      <c r="U114" s="81" t="s">
        <v>503</v>
      </c>
      <c r="V114" s="90" t="s">
        <v>475</v>
      </c>
    </row>
    <row r="115" s="3" customFormat="1" ht="81" customHeight="1" spans="1:22">
      <c r="A115" s="34" t="s">
        <v>28</v>
      </c>
      <c r="B115" s="30">
        <v>12</v>
      </c>
      <c r="C115" s="99"/>
      <c r="D115" s="30"/>
      <c r="E115" s="30"/>
      <c r="F115" s="35"/>
      <c r="G115" s="35"/>
      <c r="H115" s="30"/>
      <c r="I115" s="30"/>
      <c r="J115" s="30"/>
      <c r="K115" s="30"/>
      <c r="L115" s="30"/>
      <c r="M115" s="30">
        <f>SUM(N115:P115)</f>
        <v>1412</v>
      </c>
      <c r="N115" s="30">
        <f t="shared" ref="N115:T115" si="17">SUM(N116:N127)</f>
        <v>1282</v>
      </c>
      <c r="O115" s="30">
        <f t="shared" si="17"/>
        <v>30</v>
      </c>
      <c r="P115" s="30">
        <f t="shared" si="17"/>
        <v>100</v>
      </c>
      <c r="Q115" s="30">
        <f t="shared" si="17"/>
        <v>1741</v>
      </c>
      <c r="R115" s="30">
        <f t="shared" si="17"/>
        <v>5067</v>
      </c>
      <c r="S115" s="30">
        <f t="shared" si="17"/>
        <v>912</v>
      </c>
      <c r="T115" s="30">
        <f t="shared" si="17"/>
        <v>2663</v>
      </c>
      <c r="U115" s="82"/>
      <c r="V115" s="82"/>
    </row>
    <row r="116" s="3" customFormat="1" ht="117" customHeight="1" spans="1:22">
      <c r="A116" s="41">
        <v>1</v>
      </c>
      <c r="B116" s="43" t="s">
        <v>504</v>
      </c>
      <c r="C116" s="99" t="s">
        <v>505</v>
      </c>
      <c r="D116" s="38" t="s">
        <v>65</v>
      </c>
      <c r="E116" s="38" t="s">
        <v>124</v>
      </c>
      <c r="F116" s="49">
        <v>44956</v>
      </c>
      <c r="G116" s="49">
        <v>45076</v>
      </c>
      <c r="H116" s="91" t="s">
        <v>75</v>
      </c>
      <c r="I116" s="59" t="s">
        <v>473</v>
      </c>
      <c r="J116" s="38" t="s">
        <v>211</v>
      </c>
      <c r="K116" s="91" t="s">
        <v>75</v>
      </c>
      <c r="L116" s="91" t="s">
        <v>76</v>
      </c>
      <c r="M116" s="65">
        <v>100</v>
      </c>
      <c r="N116" s="65">
        <v>100</v>
      </c>
      <c r="O116" s="65"/>
      <c r="P116" s="65"/>
      <c r="Q116" s="65">
        <v>115</v>
      </c>
      <c r="R116" s="65">
        <v>442</v>
      </c>
      <c r="S116" s="65">
        <v>86</v>
      </c>
      <c r="T116" s="65">
        <v>224</v>
      </c>
      <c r="U116" s="82" t="s">
        <v>506</v>
      </c>
      <c r="V116" s="90" t="s">
        <v>507</v>
      </c>
    </row>
    <row r="117" s="3" customFormat="1" ht="131" customHeight="1" spans="1:22">
      <c r="A117" s="41">
        <v>2</v>
      </c>
      <c r="B117" s="43" t="s">
        <v>508</v>
      </c>
      <c r="C117" s="99" t="s">
        <v>509</v>
      </c>
      <c r="D117" s="38" t="s">
        <v>65</v>
      </c>
      <c r="E117" s="38" t="s">
        <v>124</v>
      </c>
      <c r="F117" s="49">
        <v>45076</v>
      </c>
      <c r="G117" s="49">
        <v>45199</v>
      </c>
      <c r="H117" s="91" t="s">
        <v>75</v>
      </c>
      <c r="I117" s="59" t="s">
        <v>473</v>
      </c>
      <c r="J117" s="38" t="s">
        <v>211</v>
      </c>
      <c r="K117" s="91" t="s">
        <v>75</v>
      </c>
      <c r="L117" s="91" t="s">
        <v>372</v>
      </c>
      <c r="M117" s="65">
        <v>42</v>
      </c>
      <c r="N117" s="65">
        <v>42</v>
      </c>
      <c r="O117" s="65"/>
      <c r="P117" s="65"/>
      <c r="Q117" s="65">
        <v>66</v>
      </c>
      <c r="R117" s="65">
        <v>146</v>
      </c>
      <c r="S117" s="65">
        <v>31</v>
      </c>
      <c r="T117" s="65">
        <v>56</v>
      </c>
      <c r="U117" s="90" t="s">
        <v>510</v>
      </c>
      <c r="V117" s="90" t="s">
        <v>507</v>
      </c>
    </row>
    <row r="118" s="4" customFormat="1" ht="131" customHeight="1" spans="1:22">
      <c r="A118" s="41">
        <v>3</v>
      </c>
      <c r="B118" s="43" t="s">
        <v>511</v>
      </c>
      <c r="C118" s="99" t="s">
        <v>512</v>
      </c>
      <c r="D118" s="38" t="s">
        <v>65</v>
      </c>
      <c r="E118" s="38" t="s">
        <v>143</v>
      </c>
      <c r="F118" s="38" t="s">
        <v>513</v>
      </c>
      <c r="G118" s="38" t="s">
        <v>514</v>
      </c>
      <c r="H118" s="38" t="s">
        <v>210</v>
      </c>
      <c r="I118" s="41" t="s">
        <v>473</v>
      </c>
      <c r="J118" s="38" t="s">
        <v>211</v>
      </c>
      <c r="K118" s="38" t="s">
        <v>210</v>
      </c>
      <c r="L118" s="38" t="s">
        <v>427</v>
      </c>
      <c r="M118" s="38">
        <v>112</v>
      </c>
      <c r="N118" s="38">
        <v>112</v>
      </c>
      <c r="O118" s="38"/>
      <c r="P118" s="38"/>
      <c r="Q118" s="38">
        <v>319</v>
      </c>
      <c r="R118" s="38">
        <v>941</v>
      </c>
      <c r="S118" s="38">
        <v>187</v>
      </c>
      <c r="T118" s="38">
        <v>596</v>
      </c>
      <c r="U118" s="82" t="s">
        <v>515</v>
      </c>
      <c r="V118" s="90" t="s">
        <v>507</v>
      </c>
    </row>
    <row r="119" s="4" customFormat="1" ht="114" customHeight="1" spans="1:22">
      <c r="A119" s="41">
        <v>4</v>
      </c>
      <c r="B119" s="43" t="s">
        <v>516</v>
      </c>
      <c r="C119" s="99" t="s">
        <v>517</v>
      </c>
      <c r="D119" s="38" t="s">
        <v>65</v>
      </c>
      <c r="E119" s="38" t="s">
        <v>98</v>
      </c>
      <c r="F119" s="38" t="s">
        <v>513</v>
      </c>
      <c r="G119" s="38" t="s">
        <v>514</v>
      </c>
      <c r="H119" s="38" t="s">
        <v>210</v>
      </c>
      <c r="I119" s="41" t="s">
        <v>473</v>
      </c>
      <c r="J119" s="38" t="s">
        <v>211</v>
      </c>
      <c r="K119" s="38" t="s">
        <v>210</v>
      </c>
      <c r="L119" s="38" t="s">
        <v>345</v>
      </c>
      <c r="M119" s="38">
        <v>150</v>
      </c>
      <c r="N119" s="38">
        <v>150</v>
      </c>
      <c r="O119" s="38"/>
      <c r="P119" s="38"/>
      <c r="Q119" s="38">
        <v>50</v>
      </c>
      <c r="R119" s="38">
        <v>180</v>
      </c>
      <c r="S119" s="38">
        <v>40</v>
      </c>
      <c r="T119" s="38">
        <v>135</v>
      </c>
      <c r="U119" s="82" t="s">
        <v>518</v>
      </c>
      <c r="V119" s="90" t="s">
        <v>507</v>
      </c>
    </row>
    <row r="120" s="4" customFormat="1" ht="130" customHeight="1" spans="1:22">
      <c r="A120" s="41">
        <v>5</v>
      </c>
      <c r="B120" s="43" t="s">
        <v>519</v>
      </c>
      <c r="C120" s="99" t="s">
        <v>520</v>
      </c>
      <c r="D120" s="38" t="s">
        <v>65</v>
      </c>
      <c r="E120" s="38" t="s">
        <v>98</v>
      </c>
      <c r="F120" s="38" t="s">
        <v>513</v>
      </c>
      <c r="G120" s="38" t="s">
        <v>514</v>
      </c>
      <c r="H120" s="38" t="s">
        <v>210</v>
      </c>
      <c r="I120" s="41" t="s">
        <v>473</v>
      </c>
      <c r="J120" s="38" t="s">
        <v>211</v>
      </c>
      <c r="K120" s="38" t="s">
        <v>210</v>
      </c>
      <c r="L120" s="38" t="s">
        <v>521</v>
      </c>
      <c r="M120" s="38">
        <v>123</v>
      </c>
      <c r="N120" s="38">
        <v>123</v>
      </c>
      <c r="O120" s="38"/>
      <c r="P120" s="38"/>
      <c r="Q120" s="38">
        <v>237</v>
      </c>
      <c r="R120" s="38">
        <v>686</v>
      </c>
      <c r="S120" s="38">
        <v>136</v>
      </c>
      <c r="T120" s="38">
        <v>374</v>
      </c>
      <c r="U120" s="82" t="s">
        <v>522</v>
      </c>
      <c r="V120" s="90" t="s">
        <v>507</v>
      </c>
    </row>
    <row r="121" s="4" customFormat="1" ht="108" customHeight="1" spans="1:22">
      <c r="A121" s="41">
        <v>6</v>
      </c>
      <c r="B121" s="61" t="s">
        <v>523</v>
      </c>
      <c r="C121" s="99" t="s">
        <v>524</v>
      </c>
      <c r="D121" s="95" t="s">
        <v>65</v>
      </c>
      <c r="E121" s="95" t="s">
        <v>143</v>
      </c>
      <c r="F121" s="57">
        <v>44864</v>
      </c>
      <c r="G121" s="57">
        <v>45046</v>
      </c>
      <c r="H121" s="95" t="s">
        <v>205</v>
      </c>
      <c r="I121" s="118" t="s">
        <v>473</v>
      </c>
      <c r="J121" s="38" t="s">
        <v>211</v>
      </c>
      <c r="K121" s="95" t="s">
        <v>205</v>
      </c>
      <c r="L121" s="95" t="s">
        <v>334</v>
      </c>
      <c r="M121" s="95">
        <v>102</v>
      </c>
      <c r="N121" s="95">
        <v>102</v>
      </c>
      <c r="O121" s="95"/>
      <c r="P121" s="95"/>
      <c r="Q121" s="95">
        <v>68</v>
      </c>
      <c r="R121" s="95">
        <v>205</v>
      </c>
      <c r="S121" s="95">
        <v>30</v>
      </c>
      <c r="T121" s="95">
        <v>103</v>
      </c>
      <c r="U121" s="92" t="s">
        <v>525</v>
      </c>
      <c r="V121" s="90" t="s">
        <v>507</v>
      </c>
    </row>
    <row r="122" s="5" customFormat="1" ht="116" customHeight="1" spans="1:22">
      <c r="A122" s="41">
        <v>7</v>
      </c>
      <c r="B122" s="61" t="s">
        <v>526</v>
      </c>
      <c r="C122" s="99" t="s">
        <v>527</v>
      </c>
      <c r="D122" s="95" t="s">
        <v>65</v>
      </c>
      <c r="E122" s="95" t="s">
        <v>143</v>
      </c>
      <c r="F122" s="57">
        <v>44864</v>
      </c>
      <c r="G122" s="57">
        <v>45046</v>
      </c>
      <c r="H122" s="95" t="s">
        <v>205</v>
      </c>
      <c r="I122" s="118" t="s">
        <v>473</v>
      </c>
      <c r="J122" s="38" t="s">
        <v>211</v>
      </c>
      <c r="K122" s="38" t="s">
        <v>205</v>
      </c>
      <c r="L122" s="38" t="s">
        <v>528</v>
      </c>
      <c r="M122" s="95">
        <v>150</v>
      </c>
      <c r="N122" s="95">
        <v>150</v>
      </c>
      <c r="O122" s="95"/>
      <c r="P122" s="95"/>
      <c r="Q122" s="95">
        <v>420</v>
      </c>
      <c r="R122" s="95">
        <v>1185</v>
      </c>
      <c r="S122" s="95">
        <v>196</v>
      </c>
      <c r="T122" s="95">
        <v>535</v>
      </c>
      <c r="U122" s="92" t="s">
        <v>529</v>
      </c>
      <c r="V122" s="90" t="s">
        <v>507</v>
      </c>
    </row>
    <row r="123" s="4" customFormat="1" ht="129" customHeight="1" spans="1:22">
      <c r="A123" s="41">
        <v>8</v>
      </c>
      <c r="B123" s="43" t="s">
        <v>530</v>
      </c>
      <c r="C123" s="99" t="s">
        <v>531</v>
      </c>
      <c r="D123" s="38" t="s">
        <v>65</v>
      </c>
      <c r="E123" s="38" t="s">
        <v>143</v>
      </c>
      <c r="F123" s="57">
        <v>44864</v>
      </c>
      <c r="G123" s="57">
        <v>45046</v>
      </c>
      <c r="H123" s="65" t="s">
        <v>131</v>
      </c>
      <c r="I123" s="41" t="s">
        <v>473</v>
      </c>
      <c r="J123" s="38" t="s">
        <v>211</v>
      </c>
      <c r="K123" s="38" t="s">
        <v>131</v>
      </c>
      <c r="L123" s="38" t="s">
        <v>532</v>
      </c>
      <c r="M123" s="51">
        <v>58</v>
      </c>
      <c r="N123" s="51">
        <v>58</v>
      </c>
      <c r="O123" s="62"/>
      <c r="P123" s="62"/>
      <c r="Q123" s="41">
        <v>20</v>
      </c>
      <c r="R123" s="41">
        <v>45</v>
      </c>
      <c r="S123" s="41">
        <v>10</v>
      </c>
      <c r="T123" s="41">
        <v>20</v>
      </c>
      <c r="U123" s="92" t="s">
        <v>533</v>
      </c>
      <c r="V123" s="90" t="s">
        <v>507</v>
      </c>
    </row>
    <row r="124" s="4" customFormat="1" ht="135" customHeight="1" spans="1:22">
      <c r="A124" s="41">
        <v>9</v>
      </c>
      <c r="B124" s="43" t="s">
        <v>534</v>
      </c>
      <c r="C124" s="99" t="s">
        <v>535</v>
      </c>
      <c r="D124" s="38" t="s">
        <v>65</v>
      </c>
      <c r="E124" s="38" t="s">
        <v>376</v>
      </c>
      <c r="F124" s="57">
        <v>44864</v>
      </c>
      <c r="G124" s="57">
        <v>45076</v>
      </c>
      <c r="H124" s="38" t="s">
        <v>394</v>
      </c>
      <c r="I124" s="41" t="s">
        <v>473</v>
      </c>
      <c r="J124" s="38" t="s">
        <v>211</v>
      </c>
      <c r="K124" s="38" t="s">
        <v>394</v>
      </c>
      <c r="L124" s="38" t="s">
        <v>395</v>
      </c>
      <c r="M124" s="38">
        <v>150</v>
      </c>
      <c r="N124" s="38">
        <v>150</v>
      </c>
      <c r="O124" s="38"/>
      <c r="P124" s="38"/>
      <c r="Q124" s="38">
        <v>44</v>
      </c>
      <c r="R124" s="38">
        <v>158</v>
      </c>
      <c r="S124" s="38">
        <v>36</v>
      </c>
      <c r="T124" s="38">
        <v>131</v>
      </c>
      <c r="U124" s="82" t="s">
        <v>536</v>
      </c>
      <c r="V124" s="90" t="s">
        <v>507</v>
      </c>
    </row>
    <row r="125" s="4" customFormat="1" ht="190" customHeight="1" spans="1:22">
      <c r="A125" s="41">
        <v>10</v>
      </c>
      <c r="B125" s="43" t="s">
        <v>537</v>
      </c>
      <c r="C125" s="99" t="s">
        <v>538</v>
      </c>
      <c r="D125" s="38" t="s">
        <v>65</v>
      </c>
      <c r="E125" s="38" t="s">
        <v>245</v>
      </c>
      <c r="F125" s="57">
        <v>44986</v>
      </c>
      <c r="G125" s="57">
        <v>45231</v>
      </c>
      <c r="H125" s="38" t="s">
        <v>200</v>
      </c>
      <c r="I125" s="38" t="s">
        <v>461</v>
      </c>
      <c r="J125" s="38" t="s">
        <v>211</v>
      </c>
      <c r="K125" s="38" t="s">
        <v>200</v>
      </c>
      <c r="L125" s="38" t="s">
        <v>450</v>
      </c>
      <c r="M125" s="65">
        <v>130</v>
      </c>
      <c r="N125" s="65">
        <v>30</v>
      </c>
      <c r="O125" s="65"/>
      <c r="P125" s="65">
        <v>100</v>
      </c>
      <c r="Q125" s="65">
        <v>89</v>
      </c>
      <c r="R125" s="65">
        <v>195</v>
      </c>
      <c r="S125" s="70">
        <v>16</v>
      </c>
      <c r="T125" s="70">
        <v>34</v>
      </c>
      <c r="U125" s="86" t="s">
        <v>539</v>
      </c>
      <c r="V125" s="90" t="s">
        <v>507</v>
      </c>
    </row>
    <row r="126" s="4" customFormat="1" ht="128" customHeight="1" spans="1:22">
      <c r="A126" s="41">
        <v>11</v>
      </c>
      <c r="B126" s="43" t="s">
        <v>540</v>
      </c>
      <c r="C126" s="99" t="s">
        <v>541</v>
      </c>
      <c r="D126" s="38" t="s">
        <v>542</v>
      </c>
      <c r="E126" s="38" t="s">
        <v>245</v>
      </c>
      <c r="F126" s="57">
        <v>44958</v>
      </c>
      <c r="G126" s="57">
        <v>45200</v>
      </c>
      <c r="H126" s="38" t="s">
        <v>75</v>
      </c>
      <c r="I126" s="38" t="s">
        <v>461</v>
      </c>
      <c r="J126" s="38" t="s">
        <v>211</v>
      </c>
      <c r="K126" s="38" t="s">
        <v>75</v>
      </c>
      <c r="L126" s="38" t="s">
        <v>120</v>
      </c>
      <c r="M126" s="65">
        <v>180</v>
      </c>
      <c r="N126" s="65">
        <v>150</v>
      </c>
      <c r="O126" s="65">
        <v>30</v>
      </c>
      <c r="P126" s="65">
        <v>0</v>
      </c>
      <c r="Q126" s="65">
        <v>69</v>
      </c>
      <c r="R126" s="65">
        <v>138</v>
      </c>
      <c r="S126" s="70">
        <v>18</v>
      </c>
      <c r="T126" s="70">
        <v>39</v>
      </c>
      <c r="U126" s="86" t="s">
        <v>543</v>
      </c>
      <c r="V126" s="90" t="s">
        <v>507</v>
      </c>
    </row>
    <row r="127" s="4" customFormat="1" ht="131" customHeight="1" spans="1:22">
      <c r="A127" s="41">
        <v>12</v>
      </c>
      <c r="B127" s="116" t="s">
        <v>544</v>
      </c>
      <c r="C127" s="99" t="s">
        <v>545</v>
      </c>
      <c r="D127" s="91" t="s">
        <v>65</v>
      </c>
      <c r="E127" s="38" t="s">
        <v>143</v>
      </c>
      <c r="F127" s="117">
        <v>44864</v>
      </c>
      <c r="G127" s="117">
        <v>45076</v>
      </c>
      <c r="H127" s="91" t="s">
        <v>381</v>
      </c>
      <c r="I127" s="59" t="s">
        <v>473</v>
      </c>
      <c r="J127" s="38" t="s">
        <v>211</v>
      </c>
      <c r="K127" s="91" t="s">
        <v>381</v>
      </c>
      <c r="L127" s="91" t="s">
        <v>546</v>
      </c>
      <c r="M127" s="91">
        <v>115</v>
      </c>
      <c r="N127" s="91">
        <v>115</v>
      </c>
      <c r="O127" s="91"/>
      <c r="P127" s="91"/>
      <c r="Q127" s="91">
        <v>244</v>
      </c>
      <c r="R127" s="91">
        <v>746</v>
      </c>
      <c r="S127" s="91">
        <v>126</v>
      </c>
      <c r="T127" s="91">
        <v>416</v>
      </c>
      <c r="U127" s="92" t="s">
        <v>547</v>
      </c>
      <c r="V127" s="90" t="s">
        <v>507</v>
      </c>
    </row>
    <row r="128" s="3" customFormat="1" ht="107" customHeight="1" spans="1:22">
      <c r="A128" s="34" t="s">
        <v>29</v>
      </c>
      <c r="B128" s="30">
        <v>16</v>
      </c>
      <c r="C128" s="99"/>
      <c r="D128" s="30"/>
      <c r="E128" s="30"/>
      <c r="F128" s="35"/>
      <c r="G128" s="35"/>
      <c r="H128" s="30"/>
      <c r="I128" s="30"/>
      <c r="J128" s="30"/>
      <c r="K128" s="30"/>
      <c r="L128" s="30"/>
      <c r="M128" s="30">
        <f>SUM(N128:P128)</f>
        <v>19000</v>
      </c>
      <c r="N128" s="30">
        <f t="shared" ref="N128:T128" si="18">SUM(N129:N144)</f>
        <v>4320</v>
      </c>
      <c r="O128" s="30">
        <f t="shared" si="18"/>
        <v>6300</v>
      </c>
      <c r="P128" s="30">
        <f t="shared" si="18"/>
        <v>8380</v>
      </c>
      <c r="Q128" s="30">
        <f t="shared" si="18"/>
        <v>21951</v>
      </c>
      <c r="R128" s="30">
        <f t="shared" si="18"/>
        <v>75464</v>
      </c>
      <c r="S128" s="30">
        <f t="shared" si="18"/>
        <v>3975</v>
      </c>
      <c r="T128" s="30">
        <f t="shared" si="18"/>
        <v>37679</v>
      </c>
      <c r="U128" s="82"/>
      <c r="V128" s="82"/>
    </row>
    <row r="129" s="3" customFormat="1" ht="109" customHeight="1" spans="1:22">
      <c r="A129" s="38">
        <v>1</v>
      </c>
      <c r="B129" s="39" t="s">
        <v>548</v>
      </c>
      <c r="C129" s="99" t="s">
        <v>549</v>
      </c>
      <c r="D129" s="41" t="s">
        <v>65</v>
      </c>
      <c r="E129" s="41" t="s">
        <v>66</v>
      </c>
      <c r="F129" s="42">
        <v>44927</v>
      </c>
      <c r="G129" s="42">
        <v>45229</v>
      </c>
      <c r="H129" s="41" t="s">
        <v>75</v>
      </c>
      <c r="I129" s="41" t="s">
        <v>68</v>
      </c>
      <c r="J129" s="41" t="s">
        <v>69</v>
      </c>
      <c r="K129" s="41" t="s">
        <v>75</v>
      </c>
      <c r="L129" s="41" t="s">
        <v>120</v>
      </c>
      <c r="M129" s="64">
        <v>300</v>
      </c>
      <c r="N129" s="64">
        <v>100</v>
      </c>
      <c r="O129" s="65"/>
      <c r="P129" s="65">
        <v>200</v>
      </c>
      <c r="Q129" s="65">
        <v>26</v>
      </c>
      <c r="R129" s="65">
        <v>76</v>
      </c>
      <c r="S129" s="65">
        <v>20</v>
      </c>
      <c r="T129" s="65">
        <v>51</v>
      </c>
      <c r="U129" s="81" t="s">
        <v>550</v>
      </c>
      <c r="V129" s="39" t="s">
        <v>551</v>
      </c>
    </row>
    <row r="130" s="3" customFormat="1" ht="97" customHeight="1" spans="1:22">
      <c r="A130" s="38">
        <v>2</v>
      </c>
      <c r="B130" s="39" t="s">
        <v>552</v>
      </c>
      <c r="C130" s="99" t="s">
        <v>553</v>
      </c>
      <c r="D130" s="41" t="s">
        <v>65</v>
      </c>
      <c r="E130" s="41" t="s">
        <v>66</v>
      </c>
      <c r="F130" s="42">
        <v>44927</v>
      </c>
      <c r="G130" s="42">
        <v>45229</v>
      </c>
      <c r="H130" s="41" t="s">
        <v>75</v>
      </c>
      <c r="I130" s="41" t="s">
        <v>68</v>
      </c>
      <c r="J130" s="41" t="s">
        <v>69</v>
      </c>
      <c r="K130" s="41" t="s">
        <v>75</v>
      </c>
      <c r="L130" s="41" t="s">
        <v>89</v>
      </c>
      <c r="M130" s="64">
        <v>300</v>
      </c>
      <c r="N130" s="64">
        <v>100</v>
      </c>
      <c r="O130" s="65"/>
      <c r="P130" s="65">
        <v>200</v>
      </c>
      <c r="Q130" s="65">
        <v>25</v>
      </c>
      <c r="R130" s="65">
        <v>72</v>
      </c>
      <c r="S130" s="65">
        <v>12</v>
      </c>
      <c r="T130" s="65">
        <v>31</v>
      </c>
      <c r="U130" s="81" t="s">
        <v>554</v>
      </c>
      <c r="V130" s="39" t="s">
        <v>551</v>
      </c>
    </row>
    <row r="131" s="4" customFormat="1" ht="123" customHeight="1" spans="1:22">
      <c r="A131" s="38">
        <v>3</v>
      </c>
      <c r="B131" s="39" t="s">
        <v>555</v>
      </c>
      <c r="C131" s="99" t="s">
        <v>556</v>
      </c>
      <c r="D131" s="41" t="s">
        <v>65</v>
      </c>
      <c r="E131" s="41" t="s">
        <v>66</v>
      </c>
      <c r="F131" s="42">
        <v>44927</v>
      </c>
      <c r="G131" s="42">
        <v>45229</v>
      </c>
      <c r="H131" s="41" t="s">
        <v>67</v>
      </c>
      <c r="I131" s="41" t="s">
        <v>68</v>
      </c>
      <c r="J131" s="41" t="s">
        <v>69</v>
      </c>
      <c r="K131" s="41" t="s">
        <v>67</v>
      </c>
      <c r="L131" s="41" t="s">
        <v>440</v>
      </c>
      <c r="M131" s="64">
        <v>300</v>
      </c>
      <c r="N131" s="64">
        <v>100</v>
      </c>
      <c r="O131" s="65"/>
      <c r="P131" s="65">
        <v>200</v>
      </c>
      <c r="Q131" s="65">
        <v>12</v>
      </c>
      <c r="R131" s="65">
        <v>30</v>
      </c>
      <c r="S131" s="65">
        <v>8</v>
      </c>
      <c r="T131" s="65">
        <v>21</v>
      </c>
      <c r="U131" s="81" t="s">
        <v>557</v>
      </c>
      <c r="V131" s="39" t="s">
        <v>551</v>
      </c>
    </row>
    <row r="132" s="3" customFormat="1" ht="110" customHeight="1" spans="1:22">
      <c r="A132" s="38">
        <v>4</v>
      </c>
      <c r="B132" s="39" t="s">
        <v>558</v>
      </c>
      <c r="C132" s="99" t="s">
        <v>559</v>
      </c>
      <c r="D132" s="41" t="s">
        <v>65</v>
      </c>
      <c r="E132" s="41" t="s">
        <v>66</v>
      </c>
      <c r="F132" s="45">
        <v>44927</v>
      </c>
      <c r="G132" s="45">
        <v>45229</v>
      </c>
      <c r="H132" s="41" t="s">
        <v>210</v>
      </c>
      <c r="I132" s="41" t="s">
        <v>68</v>
      </c>
      <c r="J132" s="41" t="s">
        <v>69</v>
      </c>
      <c r="K132" s="41" t="s">
        <v>210</v>
      </c>
      <c r="L132" s="41" t="s">
        <v>560</v>
      </c>
      <c r="M132" s="64">
        <v>310</v>
      </c>
      <c r="N132" s="64">
        <v>100</v>
      </c>
      <c r="O132" s="41"/>
      <c r="P132" s="41">
        <v>210</v>
      </c>
      <c r="Q132" s="65">
        <v>25</v>
      </c>
      <c r="R132" s="65">
        <v>70</v>
      </c>
      <c r="S132" s="65">
        <v>18</v>
      </c>
      <c r="T132" s="65">
        <v>45</v>
      </c>
      <c r="U132" s="81" t="s">
        <v>561</v>
      </c>
      <c r="V132" s="39" t="s">
        <v>562</v>
      </c>
    </row>
    <row r="133" s="4" customFormat="1" ht="153" customHeight="1" spans="1:22">
      <c r="A133" s="38">
        <v>5</v>
      </c>
      <c r="B133" s="39" t="s">
        <v>563</v>
      </c>
      <c r="C133" s="99" t="s">
        <v>564</v>
      </c>
      <c r="D133" s="41" t="s">
        <v>65</v>
      </c>
      <c r="E133" s="41" t="s">
        <v>66</v>
      </c>
      <c r="F133" s="60">
        <v>44929</v>
      </c>
      <c r="G133" s="60">
        <v>45200</v>
      </c>
      <c r="H133" s="41" t="s">
        <v>131</v>
      </c>
      <c r="I133" s="41" t="s">
        <v>68</v>
      </c>
      <c r="J133" s="41" t="s">
        <v>69</v>
      </c>
      <c r="K133" s="41" t="s">
        <v>131</v>
      </c>
      <c r="L133" s="41" t="s">
        <v>565</v>
      </c>
      <c r="M133" s="41">
        <v>100</v>
      </c>
      <c r="N133" s="41">
        <v>30</v>
      </c>
      <c r="O133" s="41"/>
      <c r="P133" s="41">
        <v>70</v>
      </c>
      <c r="Q133" s="41">
        <v>35</v>
      </c>
      <c r="R133" s="41">
        <v>78</v>
      </c>
      <c r="S133" s="41">
        <v>22</v>
      </c>
      <c r="T133" s="41">
        <v>61</v>
      </c>
      <c r="U133" s="39" t="s">
        <v>566</v>
      </c>
      <c r="V133" s="39" t="s">
        <v>567</v>
      </c>
    </row>
    <row r="134" s="3" customFormat="1" ht="116" customHeight="1" spans="1:22">
      <c r="A134" s="38">
        <v>6</v>
      </c>
      <c r="B134" s="39" t="s">
        <v>568</v>
      </c>
      <c r="C134" s="99" t="s">
        <v>569</v>
      </c>
      <c r="D134" s="41" t="s">
        <v>65</v>
      </c>
      <c r="E134" s="41" t="s">
        <v>98</v>
      </c>
      <c r="F134" s="60">
        <v>44930</v>
      </c>
      <c r="G134" s="60">
        <v>45200</v>
      </c>
      <c r="H134" s="41" t="s">
        <v>80</v>
      </c>
      <c r="I134" s="41" t="s">
        <v>68</v>
      </c>
      <c r="J134" s="41" t="s">
        <v>69</v>
      </c>
      <c r="K134" s="41" t="s">
        <v>80</v>
      </c>
      <c r="L134" s="41" t="s">
        <v>329</v>
      </c>
      <c r="M134" s="41">
        <v>800</v>
      </c>
      <c r="N134" s="41">
        <v>220</v>
      </c>
      <c r="O134" s="41"/>
      <c r="P134" s="41">
        <v>580</v>
      </c>
      <c r="Q134" s="41">
        <v>62</v>
      </c>
      <c r="R134" s="41">
        <v>186</v>
      </c>
      <c r="S134" s="41">
        <v>35</v>
      </c>
      <c r="T134" s="41">
        <v>105</v>
      </c>
      <c r="U134" s="39" t="s">
        <v>570</v>
      </c>
      <c r="V134" s="39" t="s">
        <v>296</v>
      </c>
    </row>
    <row r="135" s="5" customFormat="1" ht="228" customHeight="1" spans="1:22">
      <c r="A135" s="38">
        <v>7</v>
      </c>
      <c r="B135" s="39" t="s">
        <v>571</v>
      </c>
      <c r="C135" s="99" t="s">
        <v>572</v>
      </c>
      <c r="D135" s="41" t="s">
        <v>65</v>
      </c>
      <c r="E135" s="41" t="s">
        <v>66</v>
      </c>
      <c r="F135" s="60">
        <v>44931</v>
      </c>
      <c r="G135" s="60">
        <v>45200</v>
      </c>
      <c r="H135" s="41" t="s">
        <v>200</v>
      </c>
      <c r="I135" s="41" t="s">
        <v>68</v>
      </c>
      <c r="J135" s="41" t="s">
        <v>69</v>
      </c>
      <c r="K135" s="41" t="s">
        <v>200</v>
      </c>
      <c r="L135" s="41" t="s">
        <v>573</v>
      </c>
      <c r="M135" s="41">
        <v>200</v>
      </c>
      <c r="N135" s="41">
        <v>50</v>
      </c>
      <c r="O135" s="41"/>
      <c r="P135" s="41">
        <v>150</v>
      </c>
      <c r="Q135" s="41">
        <v>103</v>
      </c>
      <c r="R135" s="41">
        <v>270</v>
      </c>
      <c r="S135" s="41">
        <v>40</v>
      </c>
      <c r="T135" s="41">
        <v>67</v>
      </c>
      <c r="U135" s="39" t="s">
        <v>574</v>
      </c>
      <c r="V135" s="39" t="s">
        <v>575</v>
      </c>
    </row>
    <row r="136" s="5" customFormat="1" ht="117" customHeight="1" spans="1:22">
      <c r="A136" s="38">
        <v>8</v>
      </c>
      <c r="B136" s="39" t="s">
        <v>576</v>
      </c>
      <c r="C136" s="99" t="s">
        <v>577</v>
      </c>
      <c r="D136" s="51" t="s">
        <v>65</v>
      </c>
      <c r="E136" s="41" t="s">
        <v>66</v>
      </c>
      <c r="F136" s="41" t="s">
        <v>578</v>
      </c>
      <c r="G136" s="41" t="s">
        <v>514</v>
      </c>
      <c r="H136" s="41" t="s">
        <v>75</v>
      </c>
      <c r="I136" s="41" t="s">
        <v>68</v>
      </c>
      <c r="J136" s="65" t="s">
        <v>69</v>
      </c>
      <c r="K136" s="41" t="s">
        <v>75</v>
      </c>
      <c r="L136" s="41" t="s">
        <v>85</v>
      </c>
      <c r="M136" s="41">
        <v>2000</v>
      </c>
      <c r="N136" s="65">
        <v>500</v>
      </c>
      <c r="O136" s="65"/>
      <c r="P136" s="65">
        <v>1500</v>
      </c>
      <c r="Q136" s="64">
        <v>60</v>
      </c>
      <c r="R136" s="64">
        <v>110</v>
      </c>
      <c r="S136" s="64">
        <v>22</v>
      </c>
      <c r="T136" s="64">
        <v>25</v>
      </c>
      <c r="U136" s="39" t="s">
        <v>579</v>
      </c>
      <c r="V136" s="39" t="s">
        <v>580</v>
      </c>
    </row>
    <row r="137" s="5" customFormat="1" ht="110" customHeight="1" spans="1:22">
      <c r="A137" s="38">
        <v>9</v>
      </c>
      <c r="B137" s="39" t="s">
        <v>581</v>
      </c>
      <c r="C137" s="99" t="s">
        <v>582</v>
      </c>
      <c r="D137" s="41" t="s">
        <v>65</v>
      </c>
      <c r="E137" s="41" t="s">
        <v>98</v>
      </c>
      <c r="F137" s="57">
        <v>44864</v>
      </c>
      <c r="G137" s="57">
        <v>45229</v>
      </c>
      <c r="H137" s="41" t="s">
        <v>80</v>
      </c>
      <c r="I137" s="65" t="s">
        <v>68</v>
      </c>
      <c r="J137" s="65" t="s">
        <v>69</v>
      </c>
      <c r="K137" s="41" t="s">
        <v>80</v>
      </c>
      <c r="L137" s="41" t="s">
        <v>360</v>
      </c>
      <c r="M137" s="41">
        <v>700</v>
      </c>
      <c r="N137" s="64">
        <v>200</v>
      </c>
      <c r="O137" s="65"/>
      <c r="P137" s="41">
        <v>500</v>
      </c>
      <c r="Q137" s="65">
        <v>30</v>
      </c>
      <c r="R137" s="65">
        <v>100</v>
      </c>
      <c r="S137" s="65">
        <v>10</v>
      </c>
      <c r="T137" s="65">
        <v>32</v>
      </c>
      <c r="U137" s="39" t="s">
        <v>583</v>
      </c>
      <c r="V137" s="39" t="s">
        <v>584</v>
      </c>
    </row>
    <row r="138" s="3" customFormat="1" ht="176" customHeight="1" spans="1:22">
      <c r="A138" s="38">
        <v>10</v>
      </c>
      <c r="B138" s="39" t="s">
        <v>585</v>
      </c>
      <c r="C138" s="99" t="s">
        <v>586</v>
      </c>
      <c r="D138" s="41" t="s">
        <v>65</v>
      </c>
      <c r="E138" s="41" t="s">
        <v>281</v>
      </c>
      <c r="F138" s="60">
        <v>44935</v>
      </c>
      <c r="G138" s="60">
        <v>45200</v>
      </c>
      <c r="H138" s="41" t="s">
        <v>394</v>
      </c>
      <c r="I138" s="41" t="s">
        <v>68</v>
      </c>
      <c r="J138" s="41" t="s">
        <v>69</v>
      </c>
      <c r="K138" s="41" t="s">
        <v>394</v>
      </c>
      <c r="L138" s="41" t="s">
        <v>415</v>
      </c>
      <c r="M138" s="41">
        <v>100</v>
      </c>
      <c r="N138" s="41">
        <v>30</v>
      </c>
      <c r="O138" s="41"/>
      <c r="P138" s="41">
        <v>70</v>
      </c>
      <c r="Q138" s="41">
        <v>90</v>
      </c>
      <c r="R138" s="41">
        <v>275</v>
      </c>
      <c r="S138" s="41">
        <v>50</v>
      </c>
      <c r="T138" s="41">
        <v>154</v>
      </c>
      <c r="U138" s="39" t="s">
        <v>587</v>
      </c>
      <c r="V138" s="39" t="s">
        <v>588</v>
      </c>
    </row>
    <row r="139" s="3" customFormat="1" ht="151" customHeight="1" spans="1:22">
      <c r="A139" s="38">
        <v>11</v>
      </c>
      <c r="B139" s="39" t="s">
        <v>589</v>
      </c>
      <c r="C139" s="99" t="s">
        <v>590</v>
      </c>
      <c r="D139" s="41" t="s">
        <v>173</v>
      </c>
      <c r="E139" s="41" t="s">
        <v>376</v>
      </c>
      <c r="F139" s="60">
        <v>44987</v>
      </c>
      <c r="G139" s="60">
        <v>45200</v>
      </c>
      <c r="H139" s="41" t="s">
        <v>190</v>
      </c>
      <c r="I139" s="41" t="s">
        <v>68</v>
      </c>
      <c r="J139" s="41" t="s">
        <v>69</v>
      </c>
      <c r="K139" s="41" t="s">
        <v>190</v>
      </c>
      <c r="L139" s="41" t="s">
        <v>591</v>
      </c>
      <c r="M139" s="41">
        <v>900</v>
      </c>
      <c r="N139" s="41"/>
      <c r="O139" s="41">
        <v>100</v>
      </c>
      <c r="P139" s="41">
        <v>800</v>
      </c>
      <c r="Q139" s="41">
        <v>323</v>
      </c>
      <c r="R139" s="41">
        <v>841</v>
      </c>
      <c r="S139" s="41">
        <v>160</v>
      </c>
      <c r="T139" s="41">
        <v>427</v>
      </c>
      <c r="U139" s="39" t="s">
        <v>592</v>
      </c>
      <c r="V139" s="39" t="s">
        <v>593</v>
      </c>
    </row>
    <row r="140" s="4" customFormat="1" ht="122" customHeight="1" spans="1:22">
      <c r="A140" s="38">
        <v>12</v>
      </c>
      <c r="B140" s="133" t="s">
        <v>594</v>
      </c>
      <c r="C140" s="99" t="s">
        <v>595</v>
      </c>
      <c r="D140" s="41" t="s">
        <v>65</v>
      </c>
      <c r="E140" s="38" t="s">
        <v>143</v>
      </c>
      <c r="F140" s="57">
        <v>44864</v>
      </c>
      <c r="G140" s="57">
        <v>45046</v>
      </c>
      <c r="H140" s="115" t="s">
        <v>131</v>
      </c>
      <c r="I140" s="41" t="s">
        <v>596</v>
      </c>
      <c r="J140" s="38" t="s">
        <v>69</v>
      </c>
      <c r="K140" s="115" t="s">
        <v>131</v>
      </c>
      <c r="L140" s="38" t="s">
        <v>132</v>
      </c>
      <c r="M140" s="108">
        <v>390</v>
      </c>
      <c r="N140" s="108">
        <v>390</v>
      </c>
      <c r="O140" s="108"/>
      <c r="P140" s="108"/>
      <c r="Q140" s="141">
        <v>65</v>
      </c>
      <c r="R140" s="141">
        <v>165</v>
      </c>
      <c r="S140" s="41">
        <v>46</v>
      </c>
      <c r="T140" s="41">
        <v>112</v>
      </c>
      <c r="U140" s="82" t="s">
        <v>597</v>
      </c>
      <c r="V140" s="82" t="s">
        <v>598</v>
      </c>
    </row>
    <row r="141" s="4" customFormat="1" ht="105" customHeight="1" spans="1:22">
      <c r="A141" s="38">
        <v>13</v>
      </c>
      <c r="B141" s="132" t="s">
        <v>599</v>
      </c>
      <c r="C141" s="99" t="s">
        <v>600</v>
      </c>
      <c r="D141" s="57" t="s">
        <v>65</v>
      </c>
      <c r="E141" s="38" t="s">
        <v>98</v>
      </c>
      <c r="F141" s="49">
        <v>44864</v>
      </c>
      <c r="G141" s="57">
        <v>45229</v>
      </c>
      <c r="H141" s="38" t="s">
        <v>75</v>
      </c>
      <c r="I141" s="38" t="s">
        <v>191</v>
      </c>
      <c r="J141" s="38" t="s">
        <v>69</v>
      </c>
      <c r="K141" s="57" t="s">
        <v>75</v>
      </c>
      <c r="L141" s="38" t="s">
        <v>601</v>
      </c>
      <c r="M141" s="65">
        <v>600</v>
      </c>
      <c r="N141" s="65"/>
      <c r="O141" s="65">
        <v>100</v>
      </c>
      <c r="P141" s="65">
        <v>500</v>
      </c>
      <c r="Q141" s="65">
        <v>40</v>
      </c>
      <c r="R141" s="65">
        <v>71</v>
      </c>
      <c r="S141" s="65">
        <v>20</v>
      </c>
      <c r="T141" s="65">
        <v>48</v>
      </c>
      <c r="U141" s="81" t="s">
        <v>602</v>
      </c>
      <c r="V141" s="82" t="s">
        <v>72</v>
      </c>
    </row>
    <row r="142" s="4" customFormat="1" ht="195" customHeight="1" spans="1:22">
      <c r="A142" s="38">
        <v>14</v>
      </c>
      <c r="B142" s="82" t="s">
        <v>603</v>
      </c>
      <c r="C142" s="99" t="s">
        <v>604</v>
      </c>
      <c r="D142" s="38" t="s">
        <v>65</v>
      </c>
      <c r="E142" s="38" t="s">
        <v>605</v>
      </c>
      <c r="F142" s="57">
        <v>44986</v>
      </c>
      <c r="G142" s="57">
        <v>45717</v>
      </c>
      <c r="H142" s="38" t="s">
        <v>606</v>
      </c>
      <c r="I142" s="38" t="s">
        <v>607</v>
      </c>
      <c r="J142" s="38" t="s">
        <v>211</v>
      </c>
      <c r="K142" s="38" t="s">
        <v>75</v>
      </c>
      <c r="L142" s="38" t="s">
        <v>608</v>
      </c>
      <c r="M142" s="65">
        <v>1000</v>
      </c>
      <c r="N142" s="65">
        <v>400</v>
      </c>
      <c r="O142" s="65">
        <v>100</v>
      </c>
      <c r="P142" s="65">
        <v>500</v>
      </c>
      <c r="Q142" s="65">
        <v>1005</v>
      </c>
      <c r="R142" s="65">
        <v>3020</v>
      </c>
      <c r="S142" s="70">
        <v>512</v>
      </c>
      <c r="T142" s="70">
        <v>1500</v>
      </c>
      <c r="U142" s="81" t="s">
        <v>609</v>
      </c>
      <c r="V142" s="82" t="s">
        <v>610</v>
      </c>
    </row>
    <row r="143" s="4" customFormat="1" ht="138" customHeight="1" spans="1:22">
      <c r="A143" s="38">
        <v>15</v>
      </c>
      <c r="B143" s="82" t="s">
        <v>611</v>
      </c>
      <c r="C143" s="99" t="s">
        <v>612</v>
      </c>
      <c r="D143" s="57" t="s">
        <v>65</v>
      </c>
      <c r="E143" s="57" t="s">
        <v>98</v>
      </c>
      <c r="F143" s="57">
        <v>44835</v>
      </c>
      <c r="G143" s="57">
        <v>45200</v>
      </c>
      <c r="H143" s="57" t="s">
        <v>613</v>
      </c>
      <c r="I143" s="57" t="s">
        <v>614</v>
      </c>
      <c r="J143" s="38" t="s">
        <v>69</v>
      </c>
      <c r="K143" s="38" t="s">
        <v>75</v>
      </c>
      <c r="L143" s="38" t="s">
        <v>89</v>
      </c>
      <c r="M143" s="65">
        <v>3000</v>
      </c>
      <c r="N143" s="65">
        <v>2000</v>
      </c>
      <c r="O143" s="65">
        <v>1000</v>
      </c>
      <c r="P143" s="65"/>
      <c r="Q143" s="65">
        <v>50</v>
      </c>
      <c r="R143" s="65">
        <v>100</v>
      </c>
      <c r="S143" s="70"/>
      <c r="T143" s="70"/>
      <c r="U143" s="81" t="s">
        <v>615</v>
      </c>
      <c r="V143" s="82" t="s">
        <v>616</v>
      </c>
    </row>
    <row r="144" s="4" customFormat="1" ht="96" customHeight="1" spans="1:22">
      <c r="A144" s="38">
        <v>16</v>
      </c>
      <c r="B144" s="82" t="s">
        <v>617</v>
      </c>
      <c r="C144" s="99" t="s">
        <v>618</v>
      </c>
      <c r="D144" s="38" t="s">
        <v>65</v>
      </c>
      <c r="E144" s="38" t="s">
        <v>98</v>
      </c>
      <c r="F144" s="82" t="s">
        <v>619</v>
      </c>
      <c r="G144" s="82" t="s">
        <v>620</v>
      </c>
      <c r="H144" s="82" t="s">
        <v>621</v>
      </c>
      <c r="I144" s="38" t="s">
        <v>622</v>
      </c>
      <c r="J144" s="38" t="s">
        <v>69</v>
      </c>
      <c r="K144" s="38" t="s">
        <v>75</v>
      </c>
      <c r="L144" s="38" t="s">
        <v>623</v>
      </c>
      <c r="M144" s="65">
        <v>8000</v>
      </c>
      <c r="N144" s="65">
        <v>100</v>
      </c>
      <c r="O144" s="65">
        <v>5000</v>
      </c>
      <c r="P144" s="65">
        <v>2900</v>
      </c>
      <c r="Q144" s="65">
        <v>20000</v>
      </c>
      <c r="R144" s="65">
        <v>70000</v>
      </c>
      <c r="S144" s="65">
        <v>3000</v>
      </c>
      <c r="T144" s="65">
        <v>35000</v>
      </c>
      <c r="U144" s="86" t="s">
        <v>624</v>
      </c>
      <c r="V144" s="90" t="s">
        <v>625</v>
      </c>
    </row>
    <row r="145" s="4" customFormat="1" ht="86" customHeight="1" spans="1:22">
      <c r="A145" s="34" t="s">
        <v>30</v>
      </c>
      <c r="B145" s="30">
        <v>4</v>
      </c>
      <c r="C145" s="99"/>
      <c r="D145" s="30"/>
      <c r="E145" s="30"/>
      <c r="F145" s="35"/>
      <c r="G145" s="35"/>
      <c r="H145" s="30"/>
      <c r="I145" s="30"/>
      <c r="J145" s="30"/>
      <c r="K145" s="30"/>
      <c r="L145" s="30"/>
      <c r="M145" s="30">
        <f>SUM(N145:P145)</f>
        <v>1390</v>
      </c>
      <c r="N145" s="30">
        <f t="shared" ref="N145:T145" si="19">SUM(N146:N149)</f>
        <v>1390</v>
      </c>
      <c r="O145" s="30">
        <f t="shared" si="19"/>
        <v>0</v>
      </c>
      <c r="P145" s="30">
        <f t="shared" si="19"/>
        <v>0</v>
      </c>
      <c r="Q145" s="30">
        <f t="shared" si="19"/>
        <v>10511</v>
      </c>
      <c r="R145" s="30">
        <f t="shared" si="19"/>
        <v>10571</v>
      </c>
      <c r="S145" s="30">
        <f t="shared" si="19"/>
        <v>10481</v>
      </c>
      <c r="T145" s="30">
        <f t="shared" si="19"/>
        <v>10498</v>
      </c>
      <c r="U145" s="82"/>
      <c r="V145" s="82"/>
    </row>
    <row r="146" s="4" customFormat="1" ht="98" customHeight="1" spans="1:22">
      <c r="A146" s="41">
        <v>1</v>
      </c>
      <c r="B146" s="39" t="s">
        <v>626</v>
      </c>
      <c r="C146" s="99" t="s">
        <v>627</v>
      </c>
      <c r="D146" s="38" t="s">
        <v>173</v>
      </c>
      <c r="E146" s="38" t="s">
        <v>98</v>
      </c>
      <c r="F146" s="49">
        <v>44927</v>
      </c>
      <c r="G146" s="49">
        <v>45261</v>
      </c>
      <c r="H146" s="38" t="s">
        <v>596</v>
      </c>
      <c r="I146" s="38" t="s">
        <v>596</v>
      </c>
      <c r="J146" s="38" t="s">
        <v>69</v>
      </c>
      <c r="K146" s="41" t="s">
        <v>100</v>
      </c>
      <c r="L146" s="41" t="s">
        <v>235</v>
      </c>
      <c r="M146" s="41">
        <v>110</v>
      </c>
      <c r="N146" s="41">
        <v>110</v>
      </c>
      <c r="O146" s="41"/>
      <c r="P146" s="41"/>
      <c r="Q146" s="65">
        <v>1200</v>
      </c>
      <c r="R146" s="65">
        <v>1200</v>
      </c>
      <c r="S146" s="65">
        <v>1200</v>
      </c>
      <c r="T146" s="65">
        <v>1200</v>
      </c>
      <c r="U146" s="82" t="s">
        <v>628</v>
      </c>
      <c r="V146" s="82" t="s">
        <v>629</v>
      </c>
    </row>
    <row r="147" s="4" customFormat="1" ht="99" customHeight="1" spans="1:22">
      <c r="A147" s="41">
        <v>2</v>
      </c>
      <c r="B147" s="39" t="s">
        <v>630</v>
      </c>
      <c r="C147" s="99" t="s">
        <v>631</v>
      </c>
      <c r="D147" s="38" t="s">
        <v>173</v>
      </c>
      <c r="E147" s="38" t="s">
        <v>98</v>
      </c>
      <c r="F147" s="49">
        <v>44927</v>
      </c>
      <c r="G147" s="49">
        <v>45261</v>
      </c>
      <c r="H147" s="38" t="s">
        <v>596</v>
      </c>
      <c r="I147" s="38" t="s">
        <v>596</v>
      </c>
      <c r="J147" s="38" t="s">
        <v>69</v>
      </c>
      <c r="K147" s="41" t="s">
        <v>100</v>
      </c>
      <c r="L147" s="41" t="s">
        <v>235</v>
      </c>
      <c r="M147" s="41">
        <v>900</v>
      </c>
      <c r="N147" s="41">
        <v>900</v>
      </c>
      <c r="O147" s="41"/>
      <c r="P147" s="41"/>
      <c r="Q147" s="65">
        <v>8377</v>
      </c>
      <c r="R147" s="65">
        <v>8377</v>
      </c>
      <c r="S147" s="65">
        <v>8377</v>
      </c>
      <c r="T147" s="65">
        <v>8377</v>
      </c>
      <c r="U147" s="82" t="s">
        <v>632</v>
      </c>
      <c r="V147" s="82" t="s">
        <v>629</v>
      </c>
    </row>
    <row r="148" s="4" customFormat="1" ht="150" spans="1:22">
      <c r="A148" s="41">
        <v>3</v>
      </c>
      <c r="B148" s="39" t="s">
        <v>633</v>
      </c>
      <c r="C148" s="99" t="s">
        <v>634</v>
      </c>
      <c r="D148" s="38" t="s">
        <v>173</v>
      </c>
      <c r="E148" s="38" t="s">
        <v>98</v>
      </c>
      <c r="F148" s="49">
        <v>44927</v>
      </c>
      <c r="G148" s="49">
        <v>45261</v>
      </c>
      <c r="H148" s="38" t="s">
        <v>596</v>
      </c>
      <c r="I148" s="38" t="s">
        <v>596</v>
      </c>
      <c r="J148" s="38" t="s">
        <v>69</v>
      </c>
      <c r="K148" s="41" t="s">
        <v>100</v>
      </c>
      <c r="L148" s="41" t="s">
        <v>235</v>
      </c>
      <c r="M148" s="41">
        <v>180</v>
      </c>
      <c r="N148" s="41">
        <v>180</v>
      </c>
      <c r="O148" s="41"/>
      <c r="P148" s="41"/>
      <c r="Q148" s="65">
        <v>869</v>
      </c>
      <c r="R148" s="65">
        <v>869</v>
      </c>
      <c r="S148" s="65">
        <v>869</v>
      </c>
      <c r="T148" s="65">
        <v>869</v>
      </c>
      <c r="U148" s="82" t="s">
        <v>635</v>
      </c>
      <c r="V148" s="82" t="s">
        <v>636</v>
      </c>
    </row>
    <row r="149" s="4" customFormat="1" ht="177" customHeight="1" spans="1:22">
      <c r="A149" s="41">
        <v>4</v>
      </c>
      <c r="B149" s="39" t="s">
        <v>637</v>
      </c>
      <c r="C149" s="99" t="s">
        <v>638</v>
      </c>
      <c r="D149" s="38" t="s">
        <v>173</v>
      </c>
      <c r="E149" s="38" t="s">
        <v>98</v>
      </c>
      <c r="F149" s="49">
        <v>44927</v>
      </c>
      <c r="G149" s="49">
        <v>45261</v>
      </c>
      <c r="H149" s="38" t="s">
        <v>596</v>
      </c>
      <c r="I149" s="38" t="s">
        <v>596</v>
      </c>
      <c r="J149" s="38" t="s">
        <v>69</v>
      </c>
      <c r="K149" s="41" t="s">
        <v>100</v>
      </c>
      <c r="L149" s="41" t="s">
        <v>235</v>
      </c>
      <c r="M149" s="41">
        <v>200</v>
      </c>
      <c r="N149" s="41">
        <v>200</v>
      </c>
      <c r="O149" s="41"/>
      <c r="P149" s="41"/>
      <c r="Q149" s="38">
        <v>65</v>
      </c>
      <c r="R149" s="38">
        <v>125</v>
      </c>
      <c r="S149" s="38">
        <v>35</v>
      </c>
      <c r="T149" s="38">
        <v>52</v>
      </c>
      <c r="U149" s="39" t="s">
        <v>639</v>
      </c>
      <c r="V149" s="82" t="s">
        <v>640</v>
      </c>
    </row>
    <row r="150" s="4" customFormat="1" ht="161" customHeight="1" spans="1:22">
      <c r="A150" s="34" t="s">
        <v>31</v>
      </c>
      <c r="B150" s="30">
        <v>3</v>
      </c>
      <c r="C150" s="99"/>
      <c r="D150" s="30"/>
      <c r="E150" s="30"/>
      <c r="F150" s="35"/>
      <c r="G150" s="35"/>
      <c r="H150" s="30"/>
      <c r="I150" s="30"/>
      <c r="J150" s="30"/>
      <c r="K150" s="30"/>
      <c r="L150" s="30"/>
      <c r="M150" s="30">
        <f>SUM(N150:P150)</f>
        <v>5500</v>
      </c>
      <c r="N150" s="30">
        <f t="shared" ref="N150:T150" si="20">SUM(N151:N153)</f>
        <v>150</v>
      </c>
      <c r="O150" s="30">
        <f t="shared" si="20"/>
        <v>5350</v>
      </c>
      <c r="P150" s="30">
        <f t="shared" si="20"/>
        <v>0</v>
      </c>
      <c r="Q150" s="30">
        <f t="shared" si="20"/>
        <v>30</v>
      </c>
      <c r="R150" s="30">
        <f t="shared" si="20"/>
        <v>80</v>
      </c>
      <c r="S150" s="30">
        <f t="shared" si="20"/>
        <v>0</v>
      </c>
      <c r="T150" s="30">
        <f t="shared" si="20"/>
        <v>0</v>
      </c>
      <c r="U150" s="82"/>
      <c r="V150" s="82"/>
    </row>
    <row r="151" s="4" customFormat="1" ht="258" customHeight="1" spans="1:22">
      <c r="A151" s="38">
        <v>1</v>
      </c>
      <c r="B151" s="44" t="s">
        <v>641</v>
      </c>
      <c r="C151" s="99" t="s">
        <v>642</v>
      </c>
      <c r="D151" s="38" t="s">
        <v>65</v>
      </c>
      <c r="E151" s="57" t="s">
        <v>98</v>
      </c>
      <c r="F151" s="57">
        <v>44866</v>
      </c>
      <c r="G151" s="38" t="s">
        <v>643</v>
      </c>
      <c r="H151" s="38" t="s">
        <v>644</v>
      </c>
      <c r="I151" s="38" t="s">
        <v>644</v>
      </c>
      <c r="J151" s="38" t="s">
        <v>69</v>
      </c>
      <c r="K151" s="65" t="s">
        <v>75</v>
      </c>
      <c r="L151" s="65"/>
      <c r="M151" s="65">
        <v>300</v>
      </c>
      <c r="N151" s="65">
        <v>100</v>
      </c>
      <c r="O151" s="65">
        <v>200</v>
      </c>
      <c r="P151" s="65"/>
      <c r="Q151" s="70">
        <v>15</v>
      </c>
      <c r="R151" s="65">
        <v>40</v>
      </c>
      <c r="S151" s="38"/>
      <c r="T151" s="38"/>
      <c r="U151" s="86" t="s">
        <v>645</v>
      </c>
      <c r="V151" s="82" t="s">
        <v>646</v>
      </c>
    </row>
    <row r="152" s="4" customFormat="1" ht="80" customHeight="1" spans="1:22">
      <c r="A152" s="38">
        <v>2</v>
      </c>
      <c r="B152" s="44" t="s">
        <v>647</v>
      </c>
      <c r="C152" s="99" t="s">
        <v>648</v>
      </c>
      <c r="D152" s="38" t="s">
        <v>173</v>
      </c>
      <c r="E152" s="57" t="s">
        <v>98</v>
      </c>
      <c r="F152" s="57">
        <v>44946</v>
      </c>
      <c r="G152" s="49">
        <v>45280</v>
      </c>
      <c r="H152" s="38"/>
      <c r="I152" s="38" t="s">
        <v>461</v>
      </c>
      <c r="J152" s="38" t="s">
        <v>69</v>
      </c>
      <c r="K152" s="65" t="s">
        <v>100</v>
      </c>
      <c r="L152" s="65"/>
      <c r="M152" s="65">
        <v>5000</v>
      </c>
      <c r="N152" s="65"/>
      <c r="O152" s="65">
        <v>5000</v>
      </c>
      <c r="P152" s="65"/>
      <c r="Q152" s="70"/>
      <c r="R152" s="65"/>
      <c r="S152" s="38"/>
      <c r="T152" s="38"/>
      <c r="U152" s="86" t="s">
        <v>649</v>
      </c>
      <c r="V152" s="82" t="s">
        <v>650</v>
      </c>
    </row>
    <row r="153" s="4" customFormat="1" ht="115" customHeight="1" spans="1:22">
      <c r="A153" s="38">
        <v>3</v>
      </c>
      <c r="B153" s="44" t="s">
        <v>651</v>
      </c>
      <c r="C153" s="99" t="s">
        <v>652</v>
      </c>
      <c r="D153" s="38" t="s">
        <v>65</v>
      </c>
      <c r="E153" s="57" t="s">
        <v>98</v>
      </c>
      <c r="F153" s="57">
        <v>44866</v>
      </c>
      <c r="G153" s="38" t="s">
        <v>643</v>
      </c>
      <c r="H153" s="38" t="s">
        <v>644</v>
      </c>
      <c r="I153" s="38" t="s">
        <v>644</v>
      </c>
      <c r="J153" s="38" t="s">
        <v>69</v>
      </c>
      <c r="K153" s="65" t="s">
        <v>100</v>
      </c>
      <c r="L153" s="65"/>
      <c r="M153" s="65">
        <v>200</v>
      </c>
      <c r="N153" s="65">
        <v>50</v>
      </c>
      <c r="O153" s="65">
        <v>150</v>
      </c>
      <c r="P153" s="65"/>
      <c r="Q153" s="70">
        <v>15</v>
      </c>
      <c r="R153" s="65">
        <v>40</v>
      </c>
      <c r="S153" s="38"/>
      <c r="T153" s="38"/>
      <c r="U153" s="86" t="s">
        <v>653</v>
      </c>
      <c r="V153" s="82" t="s">
        <v>646</v>
      </c>
    </row>
    <row r="154" s="4" customFormat="1" ht="95" customHeight="1" spans="1:22">
      <c r="A154" s="34" t="s">
        <v>32</v>
      </c>
      <c r="B154" s="30">
        <f>SUM(B155,B172,B208,B210,B236,B273,B275,B282)</f>
        <v>122</v>
      </c>
      <c r="C154" s="99"/>
      <c r="D154" s="30"/>
      <c r="E154" s="30"/>
      <c r="F154" s="35"/>
      <c r="G154" s="35"/>
      <c r="H154" s="30"/>
      <c r="I154" s="30"/>
      <c r="J154" s="30"/>
      <c r="K154" s="30"/>
      <c r="L154" s="30"/>
      <c r="M154" s="30">
        <f>SUM(N154:P154)</f>
        <v>12995.3</v>
      </c>
      <c r="N154" s="30">
        <f>SUM(N155,N172,N208,N210,N236,N273,N275,N282)</f>
        <v>9911.3</v>
      </c>
      <c r="O154" s="30">
        <f t="shared" ref="O154:T154" si="21">SUM(O155,O172,O208,O210,O236,O273,O275,O282)</f>
        <v>3084</v>
      </c>
      <c r="P154" s="30">
        <f t="shared" si="21"/>
        <v>0</v>
      </c>
      <c r="Q154" s="30">
        <f t="shared" si="21"/>
        <v>66438</v>
      </c>
      <c r="R154" s="30">
        <f t="shared" si="21"/>
        <v>193290</v>
      </c>
      <c r="S154" s="30">
        <f t="shared" si="21"/>
        <v>29660</v>
      </c>
      <c r="T154" s="30">
        <f t="shared" si="21"/>
        <v>87140</v>
      </c>
      <c r="U154" s="82"/>
      <c r="V154" s="82"/>
    </row>
    <row r="155" s="3" customFormat="1" ht="60" customHeight="1" spans="1:22">
      <c r="A155" s="34" t="s">
        <v>33</v>
      </c>
      <c r="B155" s="30">
        <v>16</v>
      </c>
      <c r="C155" s="99"/>
      <c r="D155" s="30"/>
      <c r="E155" s="30"/>
      <c r="F155" s="35"/>
      <c r="G155" s="35"/>
      <c r="H155" s="30"/>
      <c r="I155" s="30"/>
      <c r="J155" s="30"/>
      <c r="K155" s="30"/>
      <c r="L155" s="30"/>
      <c r="M155" s="30">
        <f>SUM(N155:P155)</f>
        <v>999</v>
      </c>
      <c r="N155" s="30">
        <f t="shared" ref="N155:T155" si="22">SUM(N156:N171)</f>
        <v>813</v>
      </c>
      <c r="O155" s="30">
        <f t="shared" si="22"/>
        <v>186</v>
      </c>
      <c r="P155" s="30">
        <f t="shared" si="22"/>
        <v>0</v>
      </c>
      <c r="Q155" s="30">
        <f t="shared" si="22"/>
        <v>3296</v>
      </c>
      <c r="R155" s="30">
        <f t="shared" si="22"/>
        <v>10157</v>
      </c>
      <c r="S155" s="30">
        <f t="shared" si="22"/>
        <v>1605</v>
      </c>
      <c r="T155" s="30">
        <f t="shared" si="22"/>
        <v>5153</v>
      </c>
      <c r="U155" s="82"/>
      <c r="V155" s="82"/>
    </row>
    <row r="156" s="5" customFormat="1" ht="132" customHeight="1" spans="1:22">
      <c r="A156" s="41">
        <v>1</v>
      </c>
      <c r="B156" s="82" t="s">
        <v>654</v>
      </c>
      <c r="C156" s="99" t="s">
        <v>655</v>
      </c>
      <c r="D156" s="38" t="s">
        <v>65</v>
      </c>
      <c r="E156" s="38" t="s">
        <v>143</v>
      </c>
      <c r="F156" s="60">
        <v>44927</v>
      </c>
      <c r="G156" s="60">
        <v>45261</v>
      </c>
      <c r="H156" s="57" t="s">
        <v>381</v>
      </c>
      <c r="I156" s="41" t="s">
        <v>473</v>
      </c>
      <c r="J156" s="38" t="s">
        <v>211</v>
      </c>
      <c r="K156" s="41" t="s">
        <v>381</v>
      </c>
      <c r="L156" s="38" t="s">
        <v>656</v>
      </c>
      <c r="M156" s="65">
        <v>78</v>
      </c>
      <c r="N156" s="65">
        <v>78</v>
      </c>
      <c r="O156" s="65"/>
      <c r="P156" s="65"/>
      <c r="Q156" s="65">
        <v>279</v>
      </c>
      <c r="R156" s="65">
        <v>855</v>
      </c>
      <c r="S156" s="70">
        <v>40</v>
      </c>
      <c r="T156" s="70">
        <v>156</v>
      </c>
      <c r="U156" s="86" t="s">
        <v>657</v>
      </c>
      <c r="V156" s="90" t="s">
        <v>658</v>
      </c>
    </row>
    <row r="157" s="5" customFormat="1" ht="125" customHeight="1" spans="1:22">
      <c r="A157" s="41">
        <v>2</v>
      </c>
      <c r="B157" s="134" t="s">
        <v>659</v>
      </c>
      <c r="C157" s="99" t="s">
        <v>660</v>
      </c>
      <c r="D157" s="135" t="s">
        <v>253</v>
      </c>
      <c r="E157" s="38" t="s">
        <v>143</v>
      </c>
      <c r="F157" s="38" t="s">
        <v>513</v>
      </c>
      <c r="G157" s="38" t="s">
        <v>514</v>
      </c>
      <c r="H157" s="135" t="s">
        <v>210</v>
      </c>
      <c r="I157" s="41" t="s">
        <v>473</v>
      </c>
      <c r="J157" s="38" t="s">
        <v>211</v>
      </c>
      <c r="K157" s="38" t="s">
        <v>210</v>
      </c>
      <c r="L157" s="135" t="s">
        <v>591</v>
      </c>
      <c r="M157" s="38">
        <v>86</v>
      </c>
      <c r="N157" s="38">
        <v>86</v>
      </c>
      <c r="O157" s="38"/>
      <c r="P157" s="38"/>
      <c r="Q157" s="38">
        <v>863</v>
      </c>
      <c r="R157" s="38">
        <v>2819</v>
      </c>
      <c r="S157" s="38">
        <v>630</v>
      </c>
      <c r="T157" s="38">
        <v>1993</v>
      </c>
      <c r="U157" s="86" t="s">
        <v>661</v>
      </c>
      <c r="V157" s="90" t="s">
        <v>658</v>
      </c>
    </row>
    <row r="158" s="5" customFormat="1" ht="115" customHeight="1" spans="1:22">
      <c r="A158" s="41">
        <v>3</v>
      </c>
      <c r="B158" s="82" t="s">
        <v>662</v>
      </c>
      <c r="C158" s="99" t="s">
        <v>663</v>
      </c>
      <c r="D158" s="38" t="s">
        <v>65</v>
      </c>
      <c r="E158" s="38" t="s">
        <v>124</v>
      </c>
      <c r="F158" s="49">
        <v>44956</v>
      </c>
      <c r="G158" s="49">
        <v>45076</v>
      </c>
      <c r="H158" s="91" t="s">
        <v>75</v>
      </c>
      <c r="I158" s="59" t="s">
        <v>473</v>
      </c>
      <c r="J158" s="38" t="s">
        <v>211</v>
      </c>
      <c r="K158" s="91" t="s">
        <v>75</v>
      </c>
      <c r="L158" s="91" t="s">
        <v>664</v>
      </c>
      <c r="M158" s="65">
        <v>15</v>
      </c>
      <c r="N158" s="65">
        <v>15</v>
      </c>
      <c r="O158" s="65"/>
      <c r="P158" s="65"/>
      <c r="Q158" s="65">
        <v>5</v>
      </c>
      <c r="R158" s="65">
        <v>21</v>
      </c>
      <c r="S158" s="65">
        <v>5</v>
      </c>
      <c r="T158" s="65">
        <v>21</v>
      </c>
      <c r="U158" s="86" t="s">
        <v>665</v>
      </c>
      <c r="V158" s="90" t="s">
        <v>658</v>
      </c>
    </row>
    <row r="159" s="5" customFormat="1" ht="126" customHeight="1" spans="1:22">
      <c r="A159" s="41">
        <v>4</v>
      </c>
      <c r="B159" s="39" t="s">
        <v>666</v>
      </c>
      <c r="C159" s="99" t="s">
        <v>667</v>
      </c>
      <c r="D159" s="41" t="s">
        <v>65</v>
      </c>
      <c r="E159" s="41" t="s">
        <v>355</v>
      </c>
      <c r="F159" s="49">
        <v>44956</v>
      </c>
      <c r="G159" s="49">
        <v>45046</v>
      </c>
      <c r="H159" s="41" t="s">
        <v>75</v>
      </c>
      <c r="I159" s="41" t="s">
        <v>473</v>
      </c>
      <c r="J159" s="38" t="s">
        <v>211</v>
      </c>
      <c r="K159" s="41" t="s">
        <v>75</v>
      </c>
      <c r="L159" s="41" t="s">
        <v>372</v>
      </c>
      <c r="M159" s="65">
        <v>43</v>
      </c>
      <c r="N159" s="65">
        <v>43</v>
      </c>
      <c r="O159" s="65"/>
      <c r="P159" s="65"/>
      <c r="Q159" s="65">
        <v>268</v>
      </c>
      <c r="R159" s="65">
        <v>698</v>
      </c>
      <c r="S159" s="65">
        <v>107</v>
      </c>
      <c r="T159" s="65">
        <v>305</v>
      </c>
      <c r="U159" s="86" t="s">
        <v>668</v>
      </c>
      <c r="V159" s="90" t="s">
        <v>658</v>
      </c>
    </row>
    <row r="160" s="5" customFormat="1" ht="127" customHeight="1" spans="1:22">
      <c r="A160" s="41">
        <v>5</v>
      </c>
      <c r="B160" s="82" t="s">
        <v>669</v>
      </c>
      <c r="C160" s="99" t="s">
        <v>670</v>
      </c>
      <c r="D160" s="38" t="s">
        <v>65</v>
      </c>
      <c r="E160" s="38" t="s">
        <v>124</v>
      </c>
      <c r="F160" s="49">
        <v>44956</v>
      </c>
      <c r="G160" s="49">
        <v>45076</v>
      </c>
      <c r="H160" s="91" t="s">
        <v>75</v>
      </c>
      <c r="I160" s="59" t="s">
        <v>473</v>
      </c>
      <c r="J160" s="38" t="s">
        <v>211</v>
      </c>
      <c r="K160" s="91" t="s">
        <v>75</v>
      </c>
      <c r="L160" s="91" t="s">
        <v>664</v>
      </c>
      <c r="M160" s="65">
        <v>35</v>
      </c>
      <c r="N160" s="65">
        <v>35</v>
      </c>
      <c r="O160" s="65"/>
      <c r="P160" s="65"/>
      <c r="Q160" s="65">
        <v>35</v>
      </c>
      <c r="R160" s="65">
        <v>126</v>
      </c>
      <c r="S160" s="65">
        <v>5</v>
      </c>
      <c r="T160" s="65">
        <v>21</v>
      </c>
      <c r="U160" s="86" t="s">
        <v>671</v>
      </c>
      <c r="V160" s="90" t="s">
        <v>658</v>
      </c>
    </row>
    <row r="161" s="5" customFormat="1" ht="142" customHeight="1" spans="1:22">
      <c r="A161" s="41">
        <v>6</v>
      </c>
      <c r="B161" s="82" t="s">
        <v>672</v>
      </c>
      <c r="C161" s="99" t="s">
        <v>673</v>
      </c>
      <c r="D161" s="38" t="s">
        <v>271</v>
      </c>
      <c r="E161" s="38" t="s">
        <v>98</v>
      </c>
      <c r="F161" s="57">
        <v>44864</v>
      </c>
      <c r="G161" s="57">
        <v>45229</v>
      </c>
      <c r="H161" s="38" t="s">
        <v>80</v>
      </c>
      <c r="I161" s="41" t="s">
        <v>473</v>
      </c>
      <c r="J161" s="38" t="s">
        <v>211</v>
      </c>
      <c r="K161" s="38" t="s">
        <v>80</v>
      </c>
      <c r="L161" s="38" t="s">
        <v>423</v>
      </c>
      <c r="M161" s="65">
        <v>46</v>
      </c>
      <c r="N161" s="65">
        <v>46</v>
      </c>
      <c r="O161" s="65"/>
      <c r="P161" s="65"/>
      <c r="Q161" s="142">
        <v>297</v>
      </c>
      <c r="R161" s="65">
        <v>799</v>
      </c>
      <c r="S161" s="142">
        <v>120</v>
      </c>
      <c r="T161" s="65">
        <v>294</v>
      </c>
      <c r="U161" s="86" t="s">
        <v>674</v>
      </c>
      <c r="V161" s="90" t="s">
        <v>658</v>
      </c>
    </row>
    <row r="162" s="5" customFormat="1" ht="132" customHeight="1" spans="1:22">
      <c r="A162" s="41">
        <v>7</v>
      </c>
      <c r="B162" s="82" t="s">
        <v>675</v>
      </c>
      <c r="C162" s="99" t="s">
        <v>676</v>
      </c>
      <c r="D162" s="97" t="s">
        <v>65</v>
      </c>
      <c r="E162" s="51" t="s">
        <v>143</v>
      </c>
      <c r="F162" s="57">
        <v>44927</v>
      </c>
      <c r="G162" s="57">
        <v>45078</v>
      </c>
      <c r="H162" s="97" t="s">
        <v>93</v>
      </c>
      <c r="I162" s="120" t="s">
        <v>473</v>
      </c>
      <c r="J162" s="38" t="s">
        <v>211</v>
      </c>
      <c r="K162" s="72" t="s">
        <v>93</v>
      </c>
      <c r="L162" s="38" t="s">
        <v>677</v>
      </c>
      <c r="M162" s="65">
        <v>186</v>
      </c>
      <c r="N162" s="65"/>
      <c r="O162" s="65">
        <v>186</v>
      </c>
      <c r="P162" s="65"/>
      <c r="Q162" s="97">
        <v>500</v>
      </c>
      <c r="R162" s="97">
        <v>1288</v>
      </c>
      <c r="S162" s="97">
        <v>187</v>
      </c>
      <c r="T162" s="97">
        <v>627</v>
      </c>
      <c r="U162" s="86" t="s">
        <v>678</v>
      </c>
      <c r="V162" s="90" t="s">
        <v>658</v>
      </c>
    </row>
    <row r="163" s="5" customFormat="1" ht="143" customHeight="1" spans="1:22">
      <c r="A163" s="41">
        <v>8</v>
      </c>
      <c r="B163" s="96" t="s">
        <v>679</v>
      </c>
      <c r="C163" s="99" t="s">
        <v>680</v>
      </c>
      <c r="D163" s="97" t="s">
        <v>65</v>
      </c>
      <c r="E163" s="120" t="s">
        <v>681</v>
      </c>
      <c r="F163" s="57">
        <v>44927</v>
      </c>
      <c r="G163" s="57">
        <v>44958</v>
      </c>
      <c r="H163" s="97" t="s">
        <v>93</v>
      </c>
      <c r="I163" s="120" t="s">
        <v>473</v>
      </c>
      <c r="J163" s="38" t="s">
        <v>211</v>
      </c>
      <c r="K163" s="97" t="s">
        <v>93</v>
      </c>
      <c r="L163" s="97" t="s">
        <v>682</v>
      </c>
      <c r="M163" s="97">
        <v>50</v>
      </c>
      <c r="N163" s="65">
        <v>50</v>
      </c>
      <c r="O163" s="97"/>
      <c r="P163" s="97"/>
      <c r="Q163" s="97">
        <v>132</v>
      </c>
      <c r="R163" s="97">
        <v>266</v>
      </c>
      <c r="S163" s="97">
        <v>56</v>
      </c>
      <c r="T163" s="97">
        <v>129</v>
      </c>
      <c r="U163" s="86" t="s">
        <v>683</v>
      </c>
      <c r="V163" s="90" t="s">
        <v>658</v>
      </c>
    </row>
    <row r="164" s="5" customFormat="1" ht="112" customHeight="1" spans="1:22">
      <c r="A164" s="41">
        <v>9</v>
      </c>
      <c r="B164" s="92" t="s">
        <v>684</v>
      </c>
      <c r="C164" s="99" t="s">
        <v>685</v>
      </c>
      <c r="D164" s="94" t="s">
        <v>271</v>
      </c>
      <c r="E164" s="95" t="s">
        <v>281</v>
      </c>
      <c r="F164" s="57">
        <v>44864</v>
      </c>
      <c r="G164" s="57">
        <v>45015</v>
      </c>
      <c r="H164" s="95" t="s">
        <v>205</v>
      </c>
      <c r="I164" s="118" t="s">
        <v>473</v>
      </c>
      <c r="J164" s="38" t="s">
        <v>211</v>
      </c>
      <c r="K164" s="38" t="s">
        <v>205</v>
      </c>
      <c r="L164" s="38" t="s">
        <v>686</v>
      </c>
      <c r="M164" s="119">
        <v>55</v>
      </c>
      <c r="N164" s="119">
        <v>55</v>
      </c>
      <c r="O164" s="65"/>
      <c r="P164" s="119"/>
      <c r="Q164" s="119">
        <v>65</v>
      </c>
      <c r="R164" s="119">
        <v>320</v>
      </c>
      <c r="S164" s="119">
        <v>30</v>
      </c>
      <c r="T164" s="119">
        <v>96</v>
      </c>
      <c r="U164" s="86" t="s">
        <v>687</v>
      </c>
      <c r="V164" s="90" t="s">
        <v>658</v>
      </c>
    </row>
    <row r="165" s="5" customFormat="1" ht="118" customHeight="1" spans="1:22">
      <c r="A165" s="41">
        <v>10</v>
      </c>
      <c r="B165" s="92" t="s">
        <v>688</v>
      </c>
      <c r="C165" s="99" t="s">
        <v>689</v>
      </c>
      <c r="D165" s="94" t="s">
        <v>65</v>
      </c>
      <c r="E165" s="95" t="s">
        <v>124</v>
      </c>
      <c r="F165" s="57">
        <v>44864</v>
      </c>
      <c r="G165" s="57">
        <v>44986</v>
      </c>
      <c r="H165" s="95" t="s">
        <v>205</v>
      </c>
      <c r="I165" s="118" t="s">
        <v>473</v>
      </c>
      <c r="J165" s="38" t="s">
        <v>211</v>
      </c>
      <c r="K165" s="38" t="s">
        <v>205</v>
      </c>
      <c r="L165" s="95" t="s">
        <v>690</v>
      </c>
      <c r="M165" s="95">
        <v>58</v>
      </c>
      <c r="N165" s="95">
        <v>58</v>
      </c>
      <c r="O165" s="95"/>
      <c r="P165" s="95"/>
      <c r="Q165" s="95">
        <v>236</v>
      </c>
      <c r="R165" s="95">
        <v>669</v>
      </c>
      <c r="S165" s="95">
        <v>111</v>
      </c>
      <c r="T165" s="95">
        <v>335</v>
      </c>
      <c r="U165" s="86" t="s">
        <v>661</v>
      </c>
      <c r="V165" s="90" t="s">
        <v>658</v>
      </c>
    </row>
    <row r="166" s="5" customFormat="1" ht="150" customHeight="1" spans="1:22">
      <c r="A166" s="41">
        <v>11</v>
      </c>
      <c r="B166" s="82" t="s">
        <v>691</v>
      </c>
      <c r="C166" s="99" t="s">
        <v>692</v>
      </c>
      <c r="D166" s="38" t="s">
        <v>271</v>
      </c>
      <c r="E166" s="38" t="s">
        <v>376</v>
      </c>
      <c r="F166" s="57">
        <v>44864</v>
      </c>
      <c r="G166" s="57">
        <v>45076</v>
      </c>
      <c r="H166" s="38" t="s">
        <v>190</v>
      </c>
      <c r="I166" s="41" t="s">
        <v>473</v>
      </c>
      <c r="J166" s="38" t="s">
        <v>211</v>
      </c>
      <c r="K166" s="38" t="s">
        <v>190</v>
      </c>
      <c r="L166" s="38" t="s">
        <v>693</v>
      </c>
      <c r="M166" s="38">
        <v>93</v>
      </c>
      <c r="N166" s="38">
        <v>93</v>
      </c>
      <c r="O166" s="38"/>
      <c r="P166" s="38"/>
      <c r="Q166" s="38">
        <v>200</v>
      </c>
      <c r="R166" s="38">
        <v>842</v>
      </c>
      <c r="S166" s="38">
        <v>124</v>
      </c>
      <c r="T166" s="38">
        <v>612</v>
      </c>
      <c r="U166" s="82" t="s">
        <v>694</v>
      </c>
      <c r="V166" s="82" t="s">
        <v>695</v>
      </c>
    </row>
    <row r="167" s="10" customFormat="1" ht="168" customHeight="1" spans="1:22">
      <c r="A167" s="41">
        <v>12</v>
      </c>
      <c r="B167" s="82" t="s">
        <v>696</v>
      </c>
      <c r="C167" s="99" t="s">
        <v>697</v>
      </c>
      <c r="D167" s="38" t="s">
        <v>65</v>
      </c>
      <c r="E167" s="38" t="s">
        <v>376</v>
      </c>
      <c r="F167" s="57">
        <v>44864</v>
      </c>
      <c r="G167" s="57">
        <v>45076</v>
      </c>
      <c r="H167" s="38" t="s">
        <v>190</v>
      </c>
      <c r="I167" s="41" t="s">
        <v>473</v>
      </c>
      <c r="J167" s="38" t="s">
        <v>211</v>
      </c>
      <c r="K167" s="38" t="s">
        <v>190</v>
      </c>
      <c r="L167" s="38" t="s">
        <v>698</v>
      </c>
      <c r="M167" s="38">
        <v>48</v>
      </c>
      <c r="N167" s="38">
        <v>48</v>
      </c>
      <c r="O167" s="38"/>
      <c r="P167" s="38"/>
      <c r="Q167" s="38">
        <v>32</v>
      </c>
      <c r="R167" s="38">
        <v>88</v>
      </c>
      <c r="S167" s="38">
        <v>15</v>
      </c>
      <c r="T167" s="38">
        <v>52</v>
      </c>
      <c r="U167" s="90" t="s">
        <v>699</v>
      </c>
      <c r="V167" s="82" t="s">
        <v>695</v>
      </c>
    </row>
    <row r="168" s="10" customFormat="1" ht="264" customHeight="1" spans="1:22">
      <c r="A168" s="41">
        <v>13</v>
      </c>
      <c r="B168" s="82" t="s">
        <v>700</v>
      </c>
      <c r="C168" s="99" t="s">
        <v>701</v>
      </c>
      <c r="D168" s="95" t="s">
        <v>702</v>
      </c>
      <c r="E168" s="38" t="s">
        <v>143</v>
      </c>
      <c r="F168" s="57">
        <v>44864</v>
      </c>
      <c r="G168" s="57">
        <v>45046</v>
      </c>
      <c r="H168" s="115" t="s">
        <v>131</v>
      </c>
      <c r="I168" s="41" t="s">
        <v>473</v>
      </c>
      <c r="J168" s="38" t="s">
        <v>211</v>
      </c>
      <c r="K168" s="115" t="s">
        <v>131</v>
      </c>
      <c r="L168" s="38" t="s">
        <v>246</v>
      </c>
      <c r="M168" s="41">
        <v>121</v>
      </c>
      <c r="N168" s="41">
        <v>121</v>
      </c>
      <c r="O168" s="108"/>
      <c r="P168" s="108"/>
      <c r="Q168" s="51">
        <v>121</v>
      </c>
      <c r="R168" s="51">
        <v>592</v>
      </c>
      <c r="S168" s="41">
        <v>52</v>
      </c>
      <c r="T168" s="41">
        <v>170</v>
      </c>
      <c r="U168" s="82" t="s">
        <v>703</v>
      </c>
      <c r="V168" s="82" t="s">
        <v>695</v>
      </c>
    </row>
    <row r="169" s="10" customFormat="1" ht="138" customHeight="1" spans="1:22">
      <c r="A169" s="41">
        <v>14</v>
      </c>
      <c r="B169" s="82" t="s">
        <v>704</v>
      </c>
      <c r="C169" s="99" t="s">
        <v>705</v>
      </c>
      <c r="D169" s="95" t="s">
        <v>702</v>
      </c>
      <c r="E169" s="38" t="s">
        <v>143</v>
      </c>
      <c r="F169" s="57">
        <v>44864</v>
      </c>
      <c r="G169" s="57">
        <v>45046</v>
      </c>
      <c r="H169" s="115" t="s">
        <v>131</v>
      </c>
      <c r="I169" s="41" t="s">
        <v>473</v>
      </c>
      <c r="J169" s="38" t="s">
        <v>211</v>
      </c>
      <c r="K169" s="115" t="s">
        <v>131</v>
      </c>
      <c r="L169" s="38" t="s">
        <v>706</v>
      </c>
      <c r="M169" s="41">
        <v>17</v>
      </c>
      <c r="N169" s="41">
        <v>17</v>
      </c>
      <c r="O169" s="108"/>
      <c r="P169" s="108"/>
      <c r="Q169" s="41">
        <v>21</v>
      </c>
      <c r="R169" s="41">
        <v>96</v>
      </c>
      <c r="S169" s="41">
        <v>11</v>
      </c>
      <c r="T169" s="41">
        <v>40</v>
      </c>
      <c r="U169" s="82" t="s">
        <v>707</v>
      </c>
      <c r="V169" s="82" t="s">
        <v>695</v>
      </c>
    </row>
    <row r="170" s="4" customFormat="1" ht="136" customHeight="1" spans="1:22">
      <c r="A170" s="41">
        <v>15</v>
      </c>
      <c r="B170" s="82" t="s">
        <v>708</v>
      </c>
      <c r="C170" s="99" t="s">
        <v>709</v>
      </c>
      <c r="D170" s="38" t="s">
        <v>173</v>
      </c>
      <c r="E170" s="38" t="s">
        <v>143</v>
      </c>
      <c r="F170" s="57">
        <v>44864</v>
      </c>
      <c r="G170" s="57">
        <v>45046</v>
      </c>
      <c r="H170" s="115" t="s">
        <v>131</v>
      </c>
      <c r="I170" s="41" t="s">
        <v>473</v>
      </c>
      <c r="J170" s="38" t="s">
        <v>211</v>
      </c>
      <c r="K170" s="115" t="s">
        <v>131</v>
      </c>
      <c r="L170" s="38" t="s">
        <v>710</v>
      </c>
      <c r="M170" s="41">
        <v>26</v>
      </c>
      <c r="N170" s="41">
        <v>26</v>
      </c>
      <c r="O170" s="108"/>
      <c r="P170" s="108"/>
      <c r="Q170" s="41">
        <v>200</v>
      </c>
      <c r="R170" s="41">
        <v>552</v>
      </c>
      <c r="S170" s="41">
        <v>96</v>
      </c>
      <c r="T170" s="41">
        <v>265</v>
      </c>
      <c r="U170" s="82" t="s">
        <v>711</v>
      </c>
      <c r="V170" s="82" t="s">
        <v>695</v>
      </c>
    </row>
    <row r="171" s="5" customFormat="1" ht="180" customHeight="1" spans="1:22">
      <c r="A171" s="41">
        <v>16</v>
      </c>
      <c r="B171" s="132" t="s">
        <v>712</v>
      </c>
      <c r="C171" s="99" t="s">
        <v>713</v>
      </c>
      <c r="D171" s="57" t="s">
        <v>65</v>
      </c>
      <c r="E171" s="38" t="s">
        <v>143</v>
      </c>
      <c r="F171" s="57">
        <v>44864</v>
      </c>
      <c r="G171" s="57">
        <v>45015</v>
      </c>
      <c r="H171" s="57" t="s">
        <v>200</v>
      </c>
      <c r="I171" s="41" t="s">
        <v>473</v>
      </c>
      <c r="J171" s="38" t="s">
        <v>211</v>
      </c>
      <c r="K171" s="57" t="s">
        <v>200</v>
      </c>
      <c r="L171" s="57" t="s">
        <v>714</v>
      </c>
      <c r="M171" s="38">
        <v>42</v>
      </c>
      <c r="N171" s="38">
        <v>42</v>
      </c>
      <c r="O171" s="38"/>
      <c r="P171" s="38"/>
      <c r="Q171" s="38">
        <v>42</v>
      </c>
      <c r="R171" s="38">
        <v>126</v>
      </c>
      <c r="S171" s="38">
        <v>16</v>
      </c>
      <c r="T171" s="38">
        <v>37</v>
      </c>
      <c r="U171" s="132" t="s">
        <v>715</v>
      </c>
      <c r="V171" s="143" t="s">
        <v>716</v>
      </c>
    </row>
    <row r="172" s="5" customFormat="1" ht="118" customHeight="1" spans="1:22">
      <c r="A172" s="34" t="s">
        <v>34</v>
      </c>
      <c r="B172" s="30">
        <v>35</v>
      </c>
      <c r="C172" s="99"/>
      <c r="D172" s="30"/>
      <c r="E172" s="30"/>
      <c r="F172" s="35"/>
      <c r="G172" s="35"/>
      <c r="H172" s="30"/>
      <c r="I172" s="30"/>
      <c r="J172" s="30"/>
      <c r="K172" s="30"/>
      <c r="L172" s="30"/>
      <c r="M172" s="30">
        <f>SUM(N172:P172)</f>
        <v>5437</v>
      </c>
      <c r="N172" s="30">
        <f t="shared" ref="N172:T172" si="23">SUM(N173:N207)</f>
        <v>4960</v>
      </c>
      <c r="O172" s="30">
        <f t="shared" si="23"/>
        <v>477</v>
      </c>
      <c r="P172" s="30">
        <f t="shared" si="23"/>
        <v>0</v>
      </c>
      <c r="Q172" s="30">
        <f t="shared" si="23"/>
        <v>7806</v>
      </c>
      <c r="R172" s="30">
        <f t="shared" si="23"/>
        <v>21567</v>
      </c>
      <c r="S172" s="30">
        <f t="shared" si="23"/>
        <v>3299</v>
      </c>
      <c r="T172" s="30">
        <f t="shared" si="23"/>
        <v>9605</v>
      </c>
      <c r="U172" s="82"/>
      <c r="V172" s="82"/>
    </row>
    <row r="173" s="5" customFormat="1" ht="90" customHeight="1" spans="1:22">
      <c r="A173" s="38">
        <v>1</v>
      </c>
      <c r="B173" s="82" t="s">
        <v>717</v>
      </c>
      <c r="C173" s="99" t="s">
        <v>718</v>
      </c>
      <c r="D173" s="38" t="s">
        <v>344</v>
      </c>
      <c r="E173" s="49" t="s">
        <v>355</v>
      </c>
      <c r="F173" s="49">
        <v>44956</v>
      </c>
      <c r="G173" s="102">
        <v>45046</v>
      </c>
      <c r="H173" s="91" t="s">
        <v>393</v>
      </c>
      <c r="I173" s="91" t="s">
        <v>393</v>
      </c>
      <c r="J173" s="38" t="s">
        <v>69</v>
      </c>
      <c r="K173" s="38" t="s">
        <v>131</v>
      </c>
      <c r="L173" s="38" t="s">
        <v>719</v>
      </c>
      <c r="M173" s="38">
        <v>360</v>
      </c>
      <c r="N173" s="65">
        <v>360</v>
      </c>
      <c r="O173" s="65"/>
      <c r="P173" s="65"/>
      <c r="Q173" s="65">
        <v>228</v>
      </c>
      <c r="R173" s="65">
        <v>454</v>
      </c>
      <c r="S173" s="65">
        <v>58</v>
      </c>
      <c r="T173" s="41">
        <v>171</v>
      </c>
      <c r="U173" s="82" t="s">
        <v>720</v>
      </c>
      <c r="V173" s="82" t="s">
        <v>721</v>
      </c>
    </row>
    <row r="174" s="5" customFormat="1" ht="90" customHeight="1" spans="1:22">
      <c r="A174" s="38">
        <v>2</v>
      </c>
      <c r="B174" s="82" t="s">
        <v>722</v>
      </c>
      <c r="C174" s="99" t="s">
        <v>723</v>
      </c>
      <c r="D174" s="38" t="s">
        <v>65</v>
      </c>
      <c r="E174" s="49" t="s">
        <v>98</v>
      </c>
      <c r="F174" s="49">
        <v>44956</v>
      </c>
      <c r="G174" s="102">
        <v>45290</v>
      </c>
      <c r="H174" s="91" t="s">
        <v>393</v>
      </c>
      <c r="I174" s="91" t="s">
        <v>393</v>
      </c>
      <c r="J174" s="38" t="s">
        <v>69</v>
      </c>
      <c r="K174" s="91" t="s">
        <v>190</v>
      </c>
      <c r="L174" s="91" t="s">
        <v>196</v>
      </c>
      <c r="M174" s="38">
        <v>720</v>
      </c>
      <c r="N174" s="65">
        <v>480</v>
      </c>
      <c r="O174" s="65">
        <v>240</v>
      </c>
      <c r="P174" s="65"/>
      <c r="Q174" s="65">
        <v>336</v>
      </c>
      <c r="R174" s="65">
        <v>909</v>
      </c>
      <c r="S174" s="65">
        <v>150</v>
      </c>
      <c r="T174" s="41">
        <v>428</v>
      </c>
      <c r="U174" s="82" t="s">
        <v>724</v>
      </c>
      <c r="V174" s="82" t="s">
        <v>721</v>
      </c>
    </row>
    <row r="175" s="5" customFormat="1" ht="90" customHeight="1" spans="1:22">
      <c r="A175" s="38">
        <v>3</v>
      </c>
      <c r="B175" s="82" t="s">
        <v>725</v>
      </c>
      <c r="C175" s="99" t="s">
        <v>726</v>
      </c>
      <c r="D175" s="38" t="s">
        <v>65</v>
      </c>
      <c r="E175" s="49" t="s">
        <v>98</v>
      </c>
      <c r="F175" s="49">
        <v>44956</v>
      </c>
      <c r="G175" s="102">
        <v>45290</v>
      </c>
      <c r="H175" s="91" t="s">
        <v>393</v>
      </c>
      <c r="I175" s="91" t="s">
        <v>393</v>
      </c>
      <c r="J175" s="38" t="s">
        <v>69</v>
      </c>
      <c r="K175" s="91" t="s">
        <v>67</v>
      </c>
      <c r="L175" s="91" t="s">
        <v>727</v>
      </c>
      <c r="M175" s="38">
        <v>655</v>
      </c>
      <c r="N175" s="65">
        <v>488</v>
      </c>
      <c r="O175" s="65">
        <v>167</v>
      </c>
      <c r="P175" s="65"/>
      <c r="Q175" s="65">
        <v>469</v>
      </c>
      <c r="R175" s="65">
        <v>1484</v>
      </c>
      <c r="S175" s="65">
        <v>236</v>
      </c>
      <c r="T175" s="41">
        <v>702</v>
      </c>
      <c r="U175" s="82" t="s">
        <v>728</v>
      </c>
      <c r="V175" s="82" t="s">
        <v>721</v>
      </c>
    </row>
    <row r="176" s="5" customFormat="1" ht="90" customHeight="1" spans="1:22">
      <c r="A176" s="38">
        <v>4</v>
      </c>
      <c r="B176" s="136" t="s">
        <v>729</v>
      </c>
      <c r="C176" s="99" t="s">
        <v>730</v>
      </c>
      <c r="D176" s="137" t="s">
        <v>65</v>
      </c>
      <c r="E176" s="137" t="s">
        <v>66</v>
      </c>
      <c r="F176" s="137" t="s">
        <v>578</v>
      </c>
      <c r="G176" s="137" t="s">
        <v>514</v>
      </c>
      <c r="H176" s="137" t="s">
        <v>210</v>
      </c>
      <c r="I176" s="137" t="s">
        <v>393</v>
      </c>
      <c r="J176" s="137" t="s">
        <v>211</v>
      </c>
      <c r="K176" s="137" t="s">
        <v>210</v>
      </c>
      <c r="L176" s="137" t="s">
        <v>731</v>
      </c>
      <c r="M176" s="137">
        <v>96</v>
      </c>
      <c r="N176" s="137">
        <v>96</v>
      </c>
      <c r="O176" s="30"/>
      <c r="P176" s="30"/>
      <c r="Q176" s="137">
        <v>34</v>
      </c>
      <c r="R176" s="137">
        <v>106</v>
      </c>
      <c r="S176" s="137">
        <v>16</v>
      </c>
      <c r="T176" s="137">
        <v>53</v>
      </c>
      <c r="U176" s="136" t="s">
        <v>732</v>
      </c>
      <c r="V176" s="137" t="s">
        <v>733</v>
      </c>
    </row>
    <row r="177" s="5" customFormat="1" ht="180" customHeight="1" spans="1:22">
      <c r="A177" s="38">
        <v>5</v>
      </c>
      <c r="B177" s="82" t="s">
        <v>734</v>
      </c>
      <c r="C177" s="99" t="s">
        <v>735</v>
      </c>
      <c r="D177" s="38" t="s">
        <v>65</v>
      </c>
      <c r="E177" s="49" t="s">
        <v>143</v>
      </c>
      <c r="F177" s="49">
        <v>44986</v>
      </c>
      <c r="G177" s="102">
        <v>45170</v>
      </c>
      <c r="H177" s="91" t="s">
        <v>240</v>
      </c>
      <c r="I177" s="91" t="s">
        <v>393</v>
      </c>
      <c r="J177" s="91" t="s">
        <v>211</v>
      </c>
      <c r="K177" s="91" t="s">
        <v>240</v>
      </c>
      <c r="L177" s="91" t="s">
        <v>736</v>
      </c>
      <c r="M177" s="38">
        <v>65</v>
      </c>
      <c r="N177" s="65">
        <v>65</v>
      </c>
      <c r="O177" s="65"/>
      <c r="P177" s="65"/>
      <c r="Q177" s="65">
        <v>110</v>
      </c>
      <c r="R177" s="65">
        <v>289</v>
      </c>
      <c r="S177" s="65">
        <v>33</v>
      </c>
      <c r="T177" s="41">
        <v>87</v>
      </c>
      <c r="U177" s="82" t="s">
        <v>737</v>
      </c>
      <c r="V177" s="82" t="s">
        <v>721</v>
      </c>
    </row>
    <row r="178" s="5" customFormat="1" ht="126" customHeight="1" spans="1:22">
      <c r="A178" s="38">
        <v>6</v>
      </c>
      <c r="B178" s="82" t="s">
        <v>738</v>
      </c>
      <c r="C178" s="99" t="s">
        <v>739</v>
      </c>
      <c r="D178" s="38" t="s">
        <v>65</v>
      </c>
      <c r="E178" s="49" t="s">
        <v>143</v>
      </c>
      <c r="F178" s="49">
        <v>44864</v>
      </c>
      <c r="G178" s="49">
        <v>45015</v>
      </c>
      <c r="H178" s="91" t="s">
        <v>200</v>
      </c>
      <c r="I178" s="91" t="s">
        <v>393</v>
      </c>
      <c r="J178" s="91" t="s">
        <v>211</v>
      </c>
      <c r="K178" s="91" t="s">
        <v>200</v>
      </c>
      <c r="L178" s="91" t="s">
        <v>740</v>
      </c>
      <c r="M178" s="38">
        <v>125</v>
      </c>
      <c r="N178" s="65">
        <v>125</v>
      </c>
      <c r="O178" s="65"/>
      <c r="P178" s="65"/>
      <c r="Q178" s="65">
        <v>189</v>
      </c>
      <c r="R178" s="65">
        <v>346</v>
      </c>
      <c r="S178" s="65">
        <v>43</v>
      </c>
      <c r="T178" s="41">
        <v>94</v>
      </c>
      <c r="U178" s="82" t="s">
        <v>741</v>
      </c>
      <c r="V178" s="82" t="s">
        <v>721</v>
      </c>
    </row>
    <row r="179" s="5" customFormat="1" ht="117" customHeight="1" spans="1:22">
      <c r="A179" s="38">
        <v>7</v>
      </c>
      <c r="B179" s="82" t="s">
        <v>742</v>
      </c>
      <c r="C179" s="99" t="s">
        <v>743</v>
      </c>
      <c r="D179" s="38" t="s">
        <v>65</v>
      </c>
      <c r="E179" s="38" t="s">
        <v>355</v>
      </c>
      <c r="F179" s="49">
        <v>45076</v>
      </c>
      <c r="G179" s="49">
        <v>45168</v>
      </c>
      <c r="H179" s="91" t="s">
        <v>75</v>
      </c>
      <c r="I179" s="91" t="s">
        <v>393</v>
      </c>
      <c r="J179" s="91" t="s">
        <v>211</v>
      </c>
      <c r="K179" s="91" t="s">
        <v>75</v>
      </c>
      <c r="L179" s="91" t="s">
        <v>744</v>
      </c>
      <c r="M179" s="38">
        <v>250</v>
      </c>
      <c r="N179" s="65">
        <v>180</v>
      </c>
      <c r="O179" s="65">
        <v>70</v>
      </c>
      <c r="P179" s="65"/>
      <c r="Q179" s="65">
        <v>60</v>
      </c>
      <c r="R179" s="65">
        <v>252</v>
      </c>
      <c r="S179" s="65">
        <v>14</v>
      </c>
      <c r="T179" s="65">
        <v>25</v>
      </c>
      <c r="U179" s="39" t="s">
        <v>745</v>
      </c>
      <c r="V179" s="82" t="s">
        <v>721</v>
      </c>
    </row>
    <row r="180" s="5" customFormat="1" ht="110" customHeight="1" spans="1:22">
      <c r="A180" s="38">
        <v>8</v>
      </c>
      <c r="B180" s="82" t="s">
        <v>746</v>
      </c>
      <c r="C180" s="99" t="s">
        <v>747</v>
      </c>
      <c r="D180" s="38" t="s">
        <v>65</v>
      </c>
      <c r="E180" s="103" t="s">
        <v>355</v>
      </c>
      <c r="F180" s="104">
        <v>44864</v>
      </c>
      <c r="G180" s="104">
        <v>44936</v>
      </c>
      <c r="H180" s="38" t="s">
        <v>394</v>
      </c>
      <c r="I180" s="91" t="s">
        <v>393</v>
      </c>
      <c r="J180" s="91" t="s">
        <v>211</v>
      </c>
      <c r="K180" s="103" t="s">
        <v>394</v>
      </c>
      <c r="L180" s="38" t="s">
        <v>748</v>
      </c>
      <c r="M180" s="38">
        <v>30</v>
      </c>
      <c r="N180" s="65">
        <v>30</v>
      </c>
      <c r="O180" s="138"/>
      <c r="P180" s="138"/>
      <c r="Q180" s="138">
        <v>137</v>
      </c>
      <c r="R180" s="138">
        <v>296</v>
      </c>
      <c r="S180" s="138">
        <v>81</v>
      </c>
      <c r="T180" s="138">
        <v>183</v>
      </c>
      <c r="U180" s="39" t="s">
        <v>749</v>
      </c>
      <c r="V180" s="82" t="s">
        <v>721</v>
      </c>
    </row>
    <row r="181" s="10" customFormat="1" ht="133" customHeight="1" spans="1:22">
      <c r="A181" s="38">
        <v>9</v>
      </c>
      <c r="B181" s="82" t="s">
        <v>750</v>
      </c>
      <c r="C181" s="99" t="s">
        <v>751</v>
      </c>
      <c r="D181" s="38" t="s">
        <v>65</v>
      </c>
      <c r="E181" s="122" t="s">
        <v>143</v>
      </c>
      <c r="F181" s="104">
        <v>44835</v>
      </c>
      <c r="G181" s="104">
        <v>45015</v>
      </c>
      <c r="H181" s="41" t="s">
        <v>240</v>
      </c>
      <c r="I181" s="91" t="s">
        <v>393</v>
      </c>
      <c r="J181" s="91" t="s">
        <v>211</v>
      </c>
      <c r="K181" s="122" t="s">
        <v>240</v>
      </c>
      <c r="L181" s="139" t="s">
        <v>736</v>
      </c>
      <c r="M181" s="38">
        <v>140</v>
      </c>
      <c r="N181" s="65">
        <v>140</v>
      </c>
      <c r="O181" s="140"/>
      <c r="P181" s="140"/>
      <c r="Q181" s="65">
        <v>320</v>
      </c>
      <c r="R181" s="65">
        <v>878</v>
      </c>
      <c r="S181" s="70">
        <v>135</v>
      </c>
      <c r="T181" s="70">
        <v>342</v>
      </c>
      <c r="U181" s="39" t="s">
        <v>752</v>
      </c>
      <c r="V181" s="82" t="s">
        <v>721</v>
      </c>
    </row>
    <row r="182" s="5" customFormat="1" ht="157" customHeight="1" spans="1:22">
      <c r="A182" s="38">
        <v>10</v>
      </c>
      <c r="B182" s="82" t="s">
        <v>753</v>
      </c>
      <c r="C182" s="99" t="s">
        <v>754</v>
      </c>
      <c r="D182" s="38" t="s">
        <v>65</v>
      </c>
      <c r="E182" s="38" t="s">
        <v>98</v>
      </c>
      <c r="F182" s="57">
        <v>44864</v>
      </c>
      <c r="G182" s="57">
        <v>45229</v>
      </c>
      <c r="H182" s="38" t="s">
        <v>80</v>
      </c>
      <c r="I182" s="91" t="s">
        <v>393</v>
      </c>
      <c r="J182" s="91" t="s">
        <v>211</v>
      </c>
      <c r="K182" s="38" t="s">
        <v>80</v>
      </c>
      <c r="L182" s="38" t="s">
        <v>755</v>
      </c>
      <c r="M182" s="38">
        <v>105</v>
      </c>
      <c r="N182" s="65">
        <v>105</v>
      </c>
      <c r="O182" s="65"/>
      <c r="P182" s="65"/>
      <c r="Q182" s="38">
        <v>284</v>
      </c>
      <c r="R182" s="38">
        <v>786</v>
      </c>
      <c r="S182" s="70">
        <v>109</v>
      </c>
      <c r="T182" s="70">
        <v>336</v>
      </c>
      <c r="U182" s="39" t="s">
        <v>756</v>
      </c>
      <c r="V182" s="82" t="s">
        <v>721</v>
      </c>
    </row>
    <row r="183" s="5" customFormat="1" ht="155" customHeight="1" spans="1:22">
      <c r="A183" s="38">
        <v>11</v>
      </c>
      <c r="B183" s="82" t="s">
        <v>757</v>
      </c>
      <c r="C183" s="99" t="s">
        <v>758</v>
      </c>
      <c r="D183" s="38" t="s">
        <v>65</v>
      </c>
      <c r="E183" s="38" t="s">
        <v>98</v>
      </c>
      <c r="F183" s="57">
        <v>44864</v>
      </c>
      <c r="G183" s="57">
        <v>45229</v>
      </c>
      <c r="H183" s="38" t="s">
        <v>80</v>
      </c>
      <c r="I183" s="91" t="s">
        <v>393</v>
      </c>
      <c r="J183" s="91" t="s">
        <v>211</v>
      </c>
      <c r="K183" s="38" t="s">
        <v>80</v>
      </c>
      <c r="L183" s="38" t="s">
        <v>759</v>
      </c>
      <c r="M183" s="38">
        <v>110</v>
      </c>
      <c r="N183" s="65">
        <v>110</v>
      </c>
      <c r="O183" s="65"/>
      <c r="P183" s="65"/>
      <c r="Q183" s="38">
        <v>380</v>
      </c>
      <c r="R183" s="38">
        <v>1202</v>
      </c>
      <c r="S183" s="70">
        <v>176</v>
      </c>
      <c r="T183" s="70">
        <v>527</v>
      </c>
      <c r="U183" s="39" t="s">
        <v>760</v>
      </c>
      <c r="V183" s="82" t="s">
        <v>721</v>
      </c>
    </row>
    <row r="184" s="5" customFormat="1" ht="150" customHeight="1" spans="1:22">
      <c r="A184" s="38">
        <v>12</v>
      </c>
      <c r="B184" s="82" t="s">
        <v>761</v>
      </c>
      <c r="C184" s="99" t="s">
        <v>762</v>
      </c>
      <c r="D184" s="38" t="s">
        <v>271</v>
      </c>
      <c r="E184" s="38" t="s">
        <v>98</v>
      </c>
      <c r="F184" s="57">
        <v>44864</v>
      </c>
      <c r="G184" s="57">
        <v>45229</v>
      </c>
      <c r="H184" s="38" t="s">
        <v>80</v>
      </c>
      <c r="I184" s="91" t="s">
        <v>393</v>
      </c>
      <c r="J184" s="91" t="s">
        <v>211</v>
      </c>
      <c r="K184" s="38" t="s">
        <v>80</v>
      </c>
      <c r="L184" s="38" t="s">
        <v>759</v>
      </c>
      <c r="M184" s="38">
        <v>60</v>
      </c>
      <c r="N184" s="65">
        <v>60</v>
      </c>
      <c r="O184" s="65"/>
      <c r="P184" s="65"/>
      <c r="Q184" s="38">
        <v>380</v>
      </c>
      <c r="R184" s="38">
        <v>1202</v>
      </c>
      <c r="S184" s="70">
        <v>176</v>
      </c>
      <c r="T184" s="70">
        <v>527</v>
      </c>
      <c r="U184" s="39" t="s">
        <v>760</v>
      </c>
      <c r="V184" s="82" t="s">
        <v>721</v>
      </c>
    </row>
    <row r="185" s="4" customFormat="1" ht="409" customHeight="1" spans="1:22">
      <c r="A185" s="38">
        <v>13</v>
      </c>
      <c r="B185" s="82" t="s">
        <v>763</v>
      </c>
      <c r="C185" s="99" t="s">
        <v>764</v>
      </c>
      <c r="D185" s="38" t="s">
        <v>344</v>
      </c>
      <c r="E185" s="38" t="s">
        <v>66</v>
      </c>
      <c r="F185" s="38">
        <v>2023.1</v>
      </c>
      <c r="G185" s="108">
        <v>2023.1</v>
      </c>
      <c r="H185" s="41" t="s">
        <v>210</v>
      </c>
      <c r="I185" s="91" t="s">
        <v>393</v>
      </c>
      <c r="J185" s="91" t="s">
        <v>211</v>
      </c>
      <c r="K185" s="38" t="s">
        <v>210</v>
      </c>
      <c r="L185" s="41" t="s">
        <v>765</v>
      </c>
      <c r="M185" s="38">
        <v>240</v>
      </c>
      <c r="N185" s="65">
        <v>240</v>
      </c>
      <c r="O185" s="38"/>
      <c r="P185" s="38"/>
      <c r="Q185" s="38">
        <v>247</v>
      </c>
      <c r="R185" s="38">
        <v>829</v>
      </c>
      <c r="S185" s="38">
        <v>148</v>
      </c>
      <c r="T185" s="38">
        <v>419</v>
      </c>
      <c r="U185" s="39" t="s">
        <v>766</v>
      </c>
      <c r="V185" s="82" t="s">
        <v>721</v>
      </c>
    </row>
    <row r="186" s="4" customFormat="1" ht="270" customHeight="1" spans="1:22">
      <c r="A186" s="38">
        <v>14</v>
      </c>
      <c r="B186" s="82" t="s">
        <v>767</v>
      </c>
      <c r="C186" s="99" t="s">
        <v>768</v>
      </c>
      <c r="D186" s="38" t="s">
        <v>271</v>
      </c>
      <c r="E186" s="38" t="s">
        <v>66</v>
      </c>
      <c r="F186" s="38">
        <v>2023</v>
      </c>
      <c r="G186" s="38">
        <v>2023</v>
      </c>
      <c r="H186" s="38" t="s">
        <v>210</v>
      </c>
      <c r="I186" s="91" t="s">
        <v>393</v>
      </c>
      <c r="J186" s="91" t="s">
        <v>211</v>
      </c>
      <c r="K186" s="38" t="s">
        <v>210</v>
      </c>
      <c r="L186" s="38" t="s">
        <v>769</v>
      </c>
      <c r="M186" s="38">
        <v>120</v>
      </c>
      <c r="N186" s="65">
        <v>120</v>
      </c>
      <c r="O186" s="38"/>
      <c r="P186" s="38"/>
      <c r="Q186" s="38">
        <v>217</v>
      </c>
      <c r="R186" s="38">
        <v>641</v>
      </c>
      <c r="S186" s="38">
        <v>126</v>
      </c>
      <c r="T186" s="38">
        <v>386</v>
      </c>
      <c r="U186" s="39" t="s">
        <v>766</v>
      </c>
      <c r="V186" s="82" t="s">
        <v>721</v>
      </c>
    </row>
    <row r="187" s="4" customFormat="1" ht="126" customHeight="1" spans="1:22">
      <c r="A187" s="38">
        <v>15</v>
      </c>
      <c r="B187" s="82" t="s">
        <v>770</v>
      </c>
      <c r="C187" s="99" t="s">
        <v>771</v>
      </c>
      <c r="D187" s="38" t="s">
        <v>65</v>
      </c>
      <c r="E187" s="38" t="s">
        <v>66</v>
      </c>
      <c r="F187" s="38">
        <v>2023.1</v>
      </c>
      <c r="G187" s="108">
        <v>2023.1</v>
      </c>
      <c r="H187" s="38" t="s">
        <v>210</v>
      </c>
      <c r="I187" s="91" t="s">
        <v>393</v>
      </c>
      <c r="J187" s="91" t="s">
        <v>211</v>
      </c>
      <c r="K187" s="38" t="s">
        <v>210</v>
      </c>
      <c r="L187" s="38" t="s">
        <v>772</v>
      </c>
      <c r="M187" s="38">
        <v>65</v>
      </c>
      <c r="N187" s="65">
        <v>65</v>
      </c>
      <c r="O187" s="38"/>
      <c r="P187" s="38"/>
      <c r="Q187" s="38">
        <v>65</v>
      </c>
      <c r="R187" s="38">
        <v>193</v>
      </c>
      <c r="S187" s="38">
        <v>13</v>
      </c>
      <c r="T187" s="38">
        <v>38</v>
      </c>
      <c r="U187" s="39" t="s">
        <v>766</v>
      </c>
      <c r="V187" s="82" t="s">
        <v>721</v>
      </c>
    </row>
    <row r="188" s="12" customFormat="1" ht="120" customHeight="1" spans="1:22">
      <c r="A188" s="38">
        <v>16</v>
      </c>
      <c r="B188" s="82" t="s">
        <v>773</v>
      </c>
      <c r="C188" s="99" t="s">
        <v>774</v>
      </c>
      <c r="D188" s="38" t="s">
        <v>65</v>
      </c>
      <c r="E188" s="38" t="s">
        <v>143</v>
      </c>
      <c r="F188" s="57">
        <v>44864</v>
      </c>
      <c r="G188" s="57">
        <v>45046</v>
      </c>
      <c r="H188" s="115" t="s">
        <v>131</v>
      </c>
      <c r="I188" s="91" t="s">
        <v>393</v>
      </c>
      <c r="J188" s="91" t="s">
        <v>211</v>
      </c>
      <c r="K188" s="115" t="s">
        <v>131</v>
      </c>
      <c r="L188" s="38" t="s">
        <v>132</v>
      </c>
      <c r="M188" s="38">
        <v>65</v>
      </c>
      <c r="N188" s="65">
        <v>65</v>
      </c>
      <c r="O188" s="108"/>
      <c r="P188" s="108"/>
      <c r="Q188" s="41">
        <v>24</v>
      </c>
      <c r="R188" s="41">
        <v>70</v>
      </c>
      <c r="S188" s="41">
        <v>8</v>
      </c>
      <c r="T188" s="41">
        <v>26</v>
      </c>
      <c r="U188" s="39" t="s">
        <v>775</v>
      </c>
      <c r="V188" s="82" t="s">
        <v>721</v>
      </c>
    </row>
    <row r="189" s="5" customFormat="1" ht="173" customHeight="1" spans="1:22">
      <c r="A189" s="38">
        <v>17</v>
      </c>
      <c r="B189" s="82" t="s">
        <v>776</v>
      </c>
      <c r="C189" s="99" t="s">
        <v>777</v>
      </c>
      <c r="D189" s="38" t="s">
        <v>65</v>
      </c>
      <c r="E189" s="38" t="s">
        <v>98</v>
      </c>
      <c r="F189" s="60">
        <v>44927</v>
      </c>
      <c r="G189" s="60">
        <v>45261</v>
      </c>
      <c r="H189" s="57" t="s">
        <v>381</v>
      </c>
      <c r="I189" s="91" t="s">
        <v>393</v>
      </c>
      <c r="J189" s="91" t="s">
        <v>211</v>
      </c>
      <c r="K189" s="38" t="s">
        <v>381</v>
      </c>
      <c r="L189" s="38" t="s">
        <v>778</v>
      </c>
      <c r="M189" s="65">
        <v>105</v>
      </c>
      <c r="N189" s="65">
        <v>105</v>
      </c>
      <c r="O189" s="65"/>
      <c r="P189" s="65"/>
      <c r="Q189" s="38">
        <v>314</v>
      </c>
      <c r="R189" s="38">
        <v>1006</v>
      </c>
      <c r="S189" s="38">
        <v>161</v>
      </c>
      <c r="T189" s="38">
        <v>566</v>
      </c>
      <c r="U189" s="81" t="s">
        <v>779</v>
      </c>
      <c r="V189" s="82" t="s">
        <v>721</v>
      </c>
    </row>
    <row r="190" s="5" customFormat="1" ht="202" customHeight="1" spans="1:22">
      <c r="A190" s="38">
        <v>18</v>
      </c>
      <c r="B190" s="39" t="s">
        <v>780</v>
      </c>
      <c r="C190" s="99" t="s">
        <v>781</v>
      </c>
      <c r="D190" s="38" t="s">
        <v>344</v>
      </c>
      <c r="E190" s="38" t="s">
        <v>143</v>
      </c>
      <c r="F190" s="57">
        <v>44835</v>
      </c>
      <c r="G190" s="57">
        <v>45017</v>
      </c>
      <c r="H190" s="41" t="s">
        <v>93</v>
      </c>
      <c r="I190" s="91" t="s">
        <v>393</v>
      </c>
      <c r="J190" s="91" t="s">
        <v>211</v>
      </c>
      <c r="K190" s="120" t="s">
        <v>93</v>
      </c>
      <c r="L190" s="41" t="s">
        <v>782</v>
      </c>
      <c r="M190" s="38">
        <v>300</v>
      </c>
      <c r="N190" s="65">
        <v>300</v>
      </c>
      <c r="O190" s="65"/>
      <c r="P190" s="65"/>
      <c r="Q190" s="41">
        <v>897</v>
      </c>
      <c r="R190" s="41">
        <v>1689</v>
      </c>
      <c r="S190" s="120">
        <v>200</v>
      </c>
      <c r="T190" s="120">
        <v>622</v>
      </c>
      <c r="U190" s="39" t="s">
        <v>783</v>
      </c>
      <c r="V190" s="82" t="s">
        <v>721</v>
      </c>
    </row>
    <row r="191" s="3" customFormat="1" ht="92" customHeight="1" spans="1:22">
      <c r="A191" s="38">
        <v>19</v>
      </c>
      <c r="B191" s="39" t="s">
        <v>784</v>
      </c>
      <c r="C191" s="99" t="s">
        <v>785</v>
      </c>
      <c r="D191" s="38" t="s">
        <v>271</v>
      </c>
      <c r="E191" s="95" t="s">
        <v>681</v>
      </c>
      <c r="F191" s="57">
        <v>44958</v>
      </c>
      <c r="G191" s="57">
        <v>45017</v>
      </c>
      <c r="H191" s="41" t="s">
        <v>93</v>
      </c>
      <c r="I191" s="91" t="s">
        <v>393</v>
      </c>
      <c r="J191" s="91" t="s">
        <v>211</v>
      </c>
      <c r="K191" s="120" t="s">
        <v>93</v>
      </c>
      <c r="L191" s="41" t="s">
        <v>94</v>
      </c>
      <c r="M191" s="38">
        <v>100</v>
      </c>
      <c r="N191" s="65">
        <v>100</v>
      </c>
      <c r="O191" s="65"/>
      <c r="P191" s="65"/>
      <c r="Q191" s="38">
        <v>168</v>
      </c>
      <c r="R191" s="38">
        <v>347</v>
      </c>
      <c r="S191" s="144">
        <v>55</v>
      </c>
      <c r="T191" s="144">
        <v>165</v>
      </c>
      <c r="U191" s="39" t="s">
        <v>786</v>
      </c>
      <c r="V191" s="82" t="s">
        <v>721</v>
      </c>
    </row>
    <row r="192" s="5" customFormat="1" ht="101" customHeight="1" spans="1:22">
      <c r="A192" s="38">
        <v>20</v>
      </c>
      <c r="B192" s="39" t="s">
        <v>787</v>
      </c>
      <c r="C192" s="99" t="s">
        <v>788</v>
      </c>
      <c r="D192" s="38" t="s">
        <v>65</v>
      </c>
      <c r="E192" s="38" t="s">
        <v>143</v>
      </c>
      <c r="F192" s="57">
        <v>44927</v>
      </c>
      <c r="G192" s="57">
        <v>45078</v>
      </c>
      <c r="H192" s="41" t="s">
        <v>93</v>
      </c>
      <c r="I192" s="91" t="s">
        <v>393</v>
      </c>
      <c r="J192" s="91" t="s">
        <v>211</v>
      </c>
      <c r="K192" s="120" t="s">
        <v>93</v>
      </c>
      <c r="L192" s="120" t="s">
        <v>789</v>
      </c>
      <c r="M192" s="38">
        <v>150</v>
      </c>
      <c r="N192" s="65">
        <v>150</v>
      </c>
      <c r="O192" s="120"/>
      <c r="P192" s="120"/>
      <c r="Q192" s="120">
        <v>56</v>
      </c>
      <c r="R192" s="120">
        <v>144</v>
      </c>
      <c r="S192" s="120">
        <v>35</v>
      </c>
      <c r="T192" s="120">
        <v>78</v>
      </c>
      <c r="U192" s="39" t="s">
        <v>790</v>
      </c>
      <c r="V192" s="82" t="s">
        <v>721</v>
      </c>
    </row>
    <row r="193" s="5" customFormat="1" ht="105" customHeight="1" spans="1:22">
      <c r="A193" s="38">
        <v>21</v>
      </c>
      <c r="B193" s="39" t="s">
        <v>791</v>
      </c>
      <c r="C193" s="99" t="s">
        <v>792</v>
      </c>
      <c r="D193" s="38" t="s">
        <v>65</v>
      </c>
      <c r="E193" s="95" t="s">
        <v>143</v>
      </c>
      <c r="F193" s="57">
        <v>44864</v>
      </c>
      <c r="G193" s="57">
        <v>45046</v>
      </c>
      <c r="H193" s="120" t="s">
        <v>205</v>
      </c>
      <c r="I193" s="91" t="s">
        <v>393</v>
      </c>
      <c r="J193" s="91" t="s">
        <v>211</v>
      </c>
      <c r="K193" s="95" t="s">
        <v>205</v>
      </c>
      <c r="L193" s="95" t="s">
        <v>334</v>
      </c>
      <c r="M193" s="38">
        <v>150</v>
      </c>
      <c r="N193" s="65">
        <v>150</v>
      </c>
      <c r="O193" s="95"/>
      <c r="P193" s="95"/>
      <c r="Q193" s="95">
        <v>86</v>
      </c>
      <c r="R193" s="95">
        <v>350</v>
      </c>
      <c r="S193" s="95">
        <v>25</v>
      </c>
      <c r="T193" s="95">
        <v>80</v>
      </c>
      <c r="U193" s="82" t="s">
        <v>793</v>
      </c>
      <c r="V193" s="82" t="s">
        <v>721</v>
      </c>
    </row>
    <row r="194" s="5" customFormat="1" ht="167" customHeight="1" spans="1:22">
      <c r="A194" s="38">
        <v>22</v>
      </c>
      <c r="B194" s="39" t="s">
        <v>794</v>
      </c>
      <c r="C194" s="99" t="s">
        <v>795</v>
      </c>
      <c r="D194" s="38" t="s">
        <v>65</v>
      </c>
      <c r="E194" s="120" t="s">
        <v>143</v>
      </c>
      <c r="F194" s="57">
        <v>44864</v>
      </c>
      <c r="G194" s="57">
        <v>45046</v>
      </c>
      <c r="H194" s="120" t="s">
        <v>205</v>
      </c>
      <c r="I194" s="91" t="s">
        <v>393</v>
      </c>
      <c r="J194" s="91" t="s">
        <v>211</v>
      </c>
      <c r="K194" s="38" t="s">
        <v>205</v>
      </c>
      <c r="L194" s="38" t="s">
        <v>796</v>
      </c>
      <c r="M194" s="38">
        <v>80</v>
      </c>
      <c r="N194" s="65">
        <v>80</v>
      </c>
      <c r="O194" s="120"/>
      <c r="P194" s="120"/>
      <c r="Q194" s="120">
        <v>831</v>
      </c>
      <c r="R194" s="120">
        <v>2284</v>
      </c>
      <c r="S194" s="95">
        <v>490</v>
      </c>
      <c r="T194" s="95">
        <v>1416</v>
      </c>
      <c r="U194" s="82" t="s">
        <v>797</v>
      </c>
      <c r="V194" s="82" t="s">
        <v>721</v>
      </c>
    </row>
    <row r="195" s="5" customFormat="1" ht="90" customHeight="1" spans="1:22">
      <c r="A195" s="38">
        <v>23</v>
      </c>
      <c r="B195" s="39" t="s">
        <v>798</v>
      </c>
      <c r="C195" s="99" t="s">
        <v>799</v>
      </c>
      <c r="D195" s="38" t="s">
        <v>271</v>
      </c>
      <c r="E195" s="95" t="s">
        <v>281</v>
      </c>
      <c r="F195" s="57">
        <v>44864</v>
      </c>
      <c r="G195" s="57">
        <v>45015</v>
      </c>
      <c r="H195" s="120" t="s">
        <v>205</v>
      </c>
      <c r="I195" s="91" t="s">
        <v>393</v>
      </c>
      <c r="J195" s="91" t="s">
        <v>211</v>
      </c>
      <c r="K195" s="118" t="s">
        <v>205</v>
      </c>
      <c r="L195" s="118" t="s">
        <v>800</v>
      </c>
      <c r="M195" s="38">
        <v>30</v>
      </c>
      <c r="N195" s="65">
        <v>30</v>
      </c>
      <c r="O195" s="95"/>
      <c r="P195" s="95">
        <v>0</v>
      </c>
      <c r="Q195" s="183">
        <v>36</v>
      </c>
      <c r="R195" s="183">
        <v>118</v>
      </c>
      <c r="S195" s="183">
        <v>28</v>
      </c>
      <c r="T195" s="183">
        <v>84</v>
      </c>
      <c r="U195" s="82" t="s">
        <v>801</v>
      </c>
      <c r="V195" s="82" t="s">
        <v>721</v>
      </c>
    </row>
    <row r="196" s="5" customFormat="1" ht="118" customHeight="1" spans="1:22">
      <c r="A196" s="38">
        <v>24</v>
      </c>
      <c r="B196" s="82" t="s">
        <v>802</v>
      </c>
      <c r="C196" s="99" t="s">
        <v>803</v>
      </c>
      <c r="D196" s="38" t="s">
        <v>65</v>
      </c>
      <c r="E196" s="38" t="s">
        <v>143</v>
      </c>
      <c r="F196" s="57">
        <v>44864</v>
      </c>
      <c r="G196" s="57">
        <v>45015</v>
      </c>
      <c r="H196" s="38" t="s">
        <v>200</v>
      </c>
      <c r="I196" s="91" t="s">
        <v>393</v>
      </c>
      <c r="J196" s="91" t="s">
        <v>211</v>
      </c>
      <c r="K196" s="38" t="s">
        <v>200</v>
      </c>
      <c r="L196" s="38" t="s">
        <v>804</v>
      </c>
      <c r="M196" s="38">
        <v>145</v>
      </c>
      <c r="N196" s="65">
        <v>145</v>
      </c>
      <c r="O196" s="38"/>
      <c r="P196" s="38"/>
      <c r="Q196" s="38">
        <v>423</v>
      </c>
      <c r="R196" s="38">
        <v>1234</v>
      </c>
      <c r="S196" s="38">
        <v>123</v>
      </c>
      <c r="T196" s="38">
        <v>234</v>
      </c>
      <c r="U196" s="39" t="s">
        <v>805</v>
      </c>
      <c r="V196" s="82" t="s">
        <v>721</v>
      </c>
    </row>
    <row r="197" s="5" customFormat="1" ht="149" customHeight="1" spans="1:22">
      <c r="A197" s="38">
        <v>25</v>
      </c>
      <c r="B197" s="82" t="s">
        <v>806</v>
      </c>
      <c r="C197" s="99" t="s">
        <v>807</v>
      </c>
      <c r="D197" s="38" t="s">
        <v>65</v>
      </c>
      <c r="E197" s="38" t="s">
        <v>143</v>
      </c>
      <c r="F197" s="57">
        <v>44864</v>
      </c>
      <c r="G197" s="57">
        <v>45076</v>
      </c>
      <c r="H197" s="38" t="s">
        <v>200</v>
      </c>
      <c r="I197" s="91" t="s">
        <v>393</v>
      </c>
      <c r="J197" s="91" t="s">
        <v>211</v>
      </c>
      <c r="K197" s="38" t="s">
        <v>200</v>
      </c>
      <c r="L197" s="38" t="s">
        <v>808</v>
      </c>
      <c r="M197" s="38">
        <v>95</v>
      </c>
      <c r="N197" s="65">
        <v>95</v>
      </c>
      <c r="O197" s="38"/>
      <c r="P197" s="38"/>
      <c r="Q197" s="38">
        <v>762</v>
      </c>
      <c r="R197" s="38">
        <v>2095</v>
      </c>
      <c r="S197" s="38">
        <v>413</v>
      </c>
      <c r="T197" s="38">
        <v>1250</v>
      </c>
      <c r="U197" s="39" t="s">
        <v>809</v>
      </c>
      <c r="V197" s="82" t="s">
        <v>721</v>
      </c>
    </row>
    <row r="198" s="5" customFormat="1" ht="118" customHeight="1" spans="1:22">
      <c r="A198" s="38">
        <v>26</v>
      </c>
      <c r="B198" s="82" t="s">
        <v>810</v>
      </c>
      <c r="C198" s="99" t="s">
        <v>811</v>
      </c>
      <c r="D198" s="38" t="s">
        <v>65</v>
      </c>
      <c r="E198" s="41" t="s">
        <v>143</v>
      </c>
      <c r="F198" s="38">
        <v>2023.1</v>
      </c>
      <c r="G198" s="145">
        <v>2023.6</v>
      </c>
      <c r="H198" s="41" t="s">
        <v>210</v>
      </c>
      <c r="I198" s="91" t="s">
        <v>393</v>
      </c>
      <c r="J198" s="91" t="s">
        <v>211</v>
      </c>
      <c r="K198" s="38" t="s">
        <v>210</v>
      </c>
      <c r="L198" s="38" t="s">
        <v>267</v>
      </c>
      <c r="M198" s="38">
        <v>160</v>
      </c>
      <c r="N198" s="65">
        <v>160</v>
      </c>
      <c r="O198" s="38"/>
      <c r="P198" s="38"/>
      <c r="Q198" s="38">
        <v>34</v>
      </c>
      <c r="R198" s="38">
        <v>117</v>
      </c>
      <c r="S198" s="38">
        <v>15</v>
      </c>
      <c r="T198" s="38">
        <v>48</v>
      </c>
      <c r="U198" s="39" t="s">
        <v>732</v>
      </c>
      <c r="V198" s="82" t="s">
        <v>812</v>
      </c>
    </row>
    <row r="199" s="5" customFormat="1" ht="139" customHeight="1" spans="1:22">
      <c r="A199" s="38">
        <v>27</v>
      </c>
      <c r="B199" s="82" t="s">
        <v>813</v>
      </c>
      <c r="C199" s="99" t="s">
        <v>454</v>
      </c>
      <c r="D199" s="38" t="s">
        <v>65</v>
      </c>
      <c r="E199" s="38" t="s">
        <v>376</v>
      </c>
      <c r="F199" s="57">
        <v>44864</v>
      </c>
      <c r="G199" s="57">
        <v>45076</v>
      </c>
      <c r="H199" s="38" t="s">
        <v>190</v>
      </c>
      <c r="I199" s="91" t="s">
        <v>393</v>
      </c>
      <c r="J199" s="91" t="s">
        <v>211</v>
      </c>
      <c r="K199" s="38" t="s">
        <v>190</v>
      </c>
      <c r="L199" s="38" t="s">
        <v>698</v>
      </c>
      <c r="M199" s="38">
        <v>100</v>
      </c>
      <c r="N199" s="65">
        <v>100</v>
      </c>
      <c r="O199" s="38"/>
      <c r="P199" s="38"/>
      <c r="Q199" s="38">
        <v>23</v>
      </c>
      <c r="R199" s="38">
        <v>57</v>
      </c>
      <c r="S199" s="38">
        <v>14</v>
      </c>
      <c r="T199" s="38">
        <v>36</v>
      </c>
      <c r="U199" s="39" t="s">
        <v>814</v>
      </c>
      <c r="V199" s="82" t="s">
        <v>815</v>
      </c>
    </row>
    <row r="200" s="10" customFormat="1" ht="156" customHeight="1" spans="1:22">
      <c r="A200" s="38">
        <v>28</v>
      </c>
      <c r="B200" s="82" t="s">
        <v>816</v>
      </c>
      <c r="C200" s="82" t="s">
        <v>817</v>
      </c>
      <c r="D200" s="38" t="s">
        <v>65</v>
      </c>
      <c r="E200" s="38" t="s">
        <v>376</v>
      </c>
      <c r="F200" s="57">
        <v>44864</v>
      </c>
      <c r="G200" s="57">
        <v>45076</v>
      </c>
      <c r="H200" s="38" t="s">
        <v>190</v>
      </c>
      <c r="I200" s="91" t="s">
        <v>393</v>
      </c>
      <c r="J200" s="91" t="s">
        <v>211</v>
      </c>
      <c r="K200" s="38" t="s">
        <v>190</v>
      </c>
      <c r="L200" s="38" t="s">
        <v>818</v>
      </c>
      <c r="M200" s="38">
        <v>135</v>
      </c>
      <c r="N200" s="65">
        <v>135</v>
      </c>
      <c r="O200" s="38"/>
      <c r="P200" s="38"/>
      <c r="Q200" s="38">
        <v>28</v>
      </c>
      <c r="R200" s="38">
        <v>76</v>
      </c>
      <c r="S200" s="38">
        <v>16</v>
      </c>
      <c r="T200" s="38">
        <v>42</v>
      </c>
      <c r="U200" s="39" t="s">
        <v>819</v>
      </c>
      <c r="V200" s="82" t="s">
        <v>820</v>
      </c>
    </row>
    <row r="201" s="10" customFormat="1" ht="167" customHeight="1" spans="1:22">
      <c r="A201" s="38">
        <v>29</v>
      </c>
      <c r="B201" s="82" t="s">
        <v>821</v>
      </c>
      <c r="C201" s="82" t="s">
        <v>822</v>
      </c>
      <c r="D201" s="38" t="s">
        <v>65</v>
      </c>
      <c r="E201" s="38" t="s">
        <v>376</v>
      </c>
      <c r="F201" s="57">
        <v>44864</v>
      </c>
      <c r="G201" s="57">
        <v>45076</v>
      </c>
      <c r="H201" s="38" t="s">
        <v>190</v>
      </c>
      <c r="I201" s="91" t="s">
        <v>393</v>
      </c>
      <c r="J201" s="91" t="s">
        <v>211</v>
      </c>
      <c r="K201" s="38" t="s">
        <v>190</v>
      </c>
      <c r="L201" s="38" t="s">
        <v>823</v>
      </c>
      <c r="M201" s="38">
        <v>100</v>
      </c>
      <c r="N201" s="65">
        <v>100</v>
      </c>
      <c r="O201" s="38"/>
      <c r="P201" s="38"/>
      <c r="Q201" s="38">
        <v>26</v>
      </c>
      <c r="R201" s="38">
        <v>64</v>
      </c>
      <c r="S201" s="38">
        <v>12</v>
      </c>
      <c r="T201" s="38">
        <v>32</v>
      </c>
      <c r="U201" s="39" t="s">
        <v>824</v>
      </c>
      <c r="V201" s="82" t="s">
        <v>825</v>
      </c>
    </row>
    <row r="202" s="5" customFormat="1" ht="157" customHeight="1" spans="1:22">
      <c r="A202" s="38">
        <v>30</v>
      </c>
      <c r="B202" s="107" t="s">
        <v>826</v>
      </c>
      <c r="C202" s="107" t="s">
        <v>827</v>
      </c>
      <c r="D202" s="38" t="s">
        <v>65</v>
      </c>
      <c r="E202" s="38" t="s">
        <v>143</v>
      </c>
      <c r="F202" s="57">
        <v>44864</v>
      </c>
      <c r="G202" s="57">
        <v>45046</v>
      </c>
      <c r="H202" s="115" t="s">
        <v>131</v>
      </c>
      <c r="I202" s="91" t="s">
        <v>393</v>
      </c>
      <c r="J202" s="91" t="s">
        <v>211</v>
      </c>
      <c r="K202" s="115" t="s">
        <v>131</v>
      </c>
      <c r="L202" s="38" t="s">
        <v>828</v>
      </c>
      <c r="M202" s="38">
        <v>96</v>
      </c>
      <c r="N202" s="65">
        <v>96</v>
      </c>
      <c r="O202" s="108"/>
      <c r="P202" s="108"/>
      <c r="Q202" s="120">
        <v>46</v>
      </c>
      <c r="R202" s="120">
        <v>112</v>
      </c>
      <c r="S202" s="41">
        <v>25</v>
      </c>
      <c r="T202" s="41">
        <v>70</v>
      </c>
      <c r="U202" s="82" t="s">
        <v>829</v>
      </c>
      <c r="V202" s="82" t="s">
        <v>721</v>
      </c>
    </row>
    <row r="203" s="12" customFormat="1" ht="90" customHeight="1" spans="1:22">
      <c r="A203" s="38">
        <v>31</v>
      </c>
      <c r="B203" s="39" t="s">
        <v>830</v>
      </c>
      <c r="C203" s="39" t="s">
        <v>831</v>
      </c>
      <c r="D203" s="38" t="s">
        <v>65</v>
      </c>
      <c r="E203" s="38" t="s">
        <v>143</v>
      </c>
      <c r="F203" s="57">
        <v>44864</v>
      </c>
      <c r="G203" s="57">
        <v>45046</v>
      </c>
      <c r="H203" s="115" t="s">
        <v>131</v>
      </c>
      <c r="I203" s="91" t="s">
        <v>393</v>
      </c>
      <c r="J203" s="91" t="s">
        <v>211</v>
      </c>
      <c r="K203" s="115" t="s">
        <v>131</v>
      </c>
      <c r="L203" s="38" t="s">
        <v>532</v>
      </c>
      <c r="M203" s="38">
        <v>70</v>
      </c>
      <c r="N203" s="65">
        <v>70</v>
      </c>
      <c r="O203" s="108"/>
      <c r="P203" s="108"/>
      <c r="Q203" s="41">
        <v>25</v>
      </c>
      <c r="R203" s="184">
        <v>62</v>
      </c>
      <c r="S203" s="41">
        <v>10</v>
      </c>
      <c r="T203" s="41">
        <v>27</v>
      </c>
      <c r="U203" s="82" t="s">
        <v>832</v>
      </c>
      <c r="V203" s="82" t="s">
        <v>721</v>
      </c>
    </row>
    <row r="204" s="5" customFormat="1" ht="99" customHeight="1" spans="1:22">
      <c r="A204" s="38">
        <v>32</v>
      </c>
      <c r="B204" s="39" t="s">
        <v>833</v>
      </c>
      <c r="C204" s="107" t="s">
        <v>834</v>
      </c>
      <c r="D204" s="38" t="s">
        <v>65</v>
      </c>
      <c r="E204" s="38" t="s">
        <v>143</v>
      </c>
      <c r="F204" s="57">
        <v>44864</v>
      </c>
      <c r="G204" s="57">
        <v>45046</v>
      </c>
      <c r="H204" s="115" t="s">
        <v>131</v>
      </c>
      <c r="I204" s="91" t="s">
        <v>393</v>
      </c>
      <c r="J204" s="91" t="s">
        <v>211</v>
      </c>
      <c r="K204" s="115" t="s">
        <v>131</v>
      </c>
      <c r="L204" s="38" t="s">
        <v>835</v>
      </c>
      <c r="M204" s="38">
        <v>70</v>
      </c>
      <c r="N204" s="65">
        <v>70</v>
      </c>
      <c r="O204" s="108"/>
      <c r="P204" s="108"/>
      <c r="Q204" s="120">
        <v>25</v>
      </c>
      <c r="R204" s="120">
        <v>75</v>
      </c>
      <c r="S204" s="41">
        <v>10</v>
      </c>
      <c r="T204" s="41">
        <v>36</v>
      </c>
      <c r="U204" s="82" t="s">
        <v>836</v>
      </c>
      <c r="V204" s="82" t="s">
        <v>721</v>
      </c>
    </row>
    <row r="205" s="5" customFormat="1" ht="131" customHeight="1" spans="1:22">
      <c r="A205" s="38">
        <v>33</v>
      </c>
      <c r="B205" s="82" t="s">
        <v>837</v>
      </c>
      <c r="C205" s="107" t="s">
        <v>838</v>
      </c>
      <c r="D205" s="38" t="s">
        <v>65</v>
      </c>
      <c r="E205" s="57" t="s">
        <v>281</v>
      </c>
      <c r="F205" s="108">
        <v>2023.02</v>
      </c>
      <c r="G205" s="108">
        <v>2023.07</v>
      </c>
      <c r="H205" s="38" t="s">
        <v>67</v>
      </c>
      <c r="I205" s="91" t="s">
        <v>393</v>
      </c>
      <c r="J205" s="91" t="s">
        <v>211</v>
      </c>
      <c r="K205" s="38" t="s">
        <v>67</v>
      </c>
      <c r="L205" s="91" t="s">
        <v>70</v>
      </c>
      <c r="M205" s="38">
        <v>115</v>
      </c>
      <c r="N205" s="65">
        <v>115</v>
      </c>
      <c r="O205" s="70"/>
      <c r="P205" s="70"/>
      <c r="Q205" s="38">
        <v>100</v>
      </c>
      <c r="R205" s="38">
        <v>371</v>
      </c>
      <c r="S205" s="70">
        <v>30</v>
      </c>
      <c r="T205" s="70">
        <v>110</v>
      </c>
      <c r="U205" s="39" t="s">
        <v>839</v>
      </c>
      <c r="V205" s="82" t="s">
        <v>721</v>
      </c>
    </row>
    <row r="206" s="5" customFormat="1" ht="126" customHeight="1" spans="1:22">
      <c r="A206" s="38">
        <v>34</v>
      </c>
      <c r="B206" s="82" t="s">
        <v>840</v>
      </c>
      <c r="C206" s="82" t="s">
        <v>841</v>
      </c>
      <c r="D206" s="38" t="s">
        <v>65</v>
      </c>
      <c r="E206" s="38" t="s">
        <v>98</v>
      </c>
      <c r="F206" s="60">
        <v>44927</v>
      </c>
      <c r="G206" s="60">
        <v>45261</v>
      </c>
      <c r="H206" s="57" t="s">
        <v>381</v>
      </c>
      <c r="I206" s="91" t="s">
        <v>393</v>
      </c>
      <c r="J206" s="91" t="s">
        <v>211</v>
      </c>
      <c r="K206" s="38" t="s">
        <v>381</v>
      </c>
      <c r="L206" s="38" t="s">
        <v>656</v>
      </c>
      <c r="M206" s="65">
        <v>85</v>
      </c>
      <c r="N206" s="65">
        <v>85</v>
      </c>
      <c r="O206" s="65"/>
      <c r="P206" s="65"/>
      <c r="Q206" s="38">
        <v>150</v>
      </c>
      <c r="R206" s="38">
        <v>463</v>
      </c>
      <c r="S206" s="38">
        <v>75</v>
      </c>
      <c r="T206" s="38">
        <v>245</v>
      </c>
      <c r="U206" s="81" t="s">
        <v>842</v>
      </c>
      <c r="V206" s="82" t="s">
        <v>721</v>
      </c>
    </row>
    <row r="207" s="5" customFormat="1" ht="100" customHeight="1" spans="1:22">
      <c r="A207" s="38">
        <v>35</v>
      </c>
      <c r="B207" s="39" t="s">
        <v>843</v>
      </c>
      <c r="C207" s="107" t="s">
        <v>844</v>
      </c>
      <c r="D207" s="38" t="s">
        <v>271</v>
      </c>
      <c r="E207" s="38" t="s">
        <v>143</v>
      </c>
      <c r="F207" s="57">
        <v>44864</v>
      </c>
      <c r="G207" s="57">
        <v>45046</v>
      </c>
      <c r="H207" s="120" t="s">
        <v>205</v>
      </c>
      <c r="I207" s="91" t="s">
        <v>393</v>
      </c>
      <c r="J207" s="91" t="s">
        <v>211</v>
      </c>
      <c r="K207" s="38" t="s">
        <v>205</v>
      </c>
      <c r="L207" s="38" t="s">
        <v>845</v>
      </c>
      <c r="M207" s="38">
        <v>145</v>
      </c>
      <c r="N207" s="65">
        <v>145</v>
      </c>
      <c r="O207" s="65"/>
      <c r="P207" s="119"/>
      <c r="Q207" s="119">
        <v>296</v>
      </c>
      <c r="R207" s="119">
        <v>966</v>
      </c>
      <c r="S207" s="119">
        <v>40</v>
      </c>
      <c r="T207" s="119">
        <v>120</v>
      </c>
      <c r="U207" s="82" t="s">
        <v>846</v>
      </c>
      <c r="V207" s="82" t="s">
        <v>721</v>
      </c>
    </row>
    <row r="208" s="3" customFormat="1" ht="60" customHeight="1" spans="1:22">
      <c r="A208" s="34" t="s">
        <v>35</v>
      </c>
      <c r="B208" s="30">
        <v>1</v>
      </c>
      <c r="C208" s="34"/>
      <c r="D208" s="30"/>
      <c r="E208" s="30"/>
      <c r="F208" s="35"/>
      <c r="G208" s="35"/>
      <c r="H208" s="30"/>
      <c r="I208" s="30"/>
      <c r="J208" s="30"/>
      <c r="K208" s="30"/>
      <c r="L208" s="30"/>
      <c r="M208" s="30">
        <f>SUM(N208:P208)</f>
        <v>1200</v>
      </c>
      <c r="N208" s="30">
        <f t="shared" ref="N208:T208" si="24">SUM(N209:N209)</f>
        <v>200</v>
      </c>
      <c r="O208" s="30">
        <f t="shared" si="24"/>
        <v>1000</v>
      </c>
      <c r="P208" s="30">
        <f t="shared" si="24"/>
        <v>0</v>
      </c>
      <c r="Q208" s="30">
        <f t="shared" si="24"/>
        <v>46560</v>
      </c>
      <c r="R208" s="30">
        <f t="shared" si="24"/>
        <v>137266</v>
      </c>
      <c r="S208" s="30">
        <f t="shared" si="24"/>
        <v>21574</v>
      </c>
      <c r="T208" s="30">
        <f t="shared" si="24"/>
        <v>63351</v>
      </c>
      <c r="U208" s="82"/>
      <c r="V208" s="82"/>
    </row>
    <row r="209" s="13" customFormat="1" ht="99" customHeight="1" spans="1:22">
      <c r="A209" s="41">
        <v>1</v>
      </c>
      <c r="B209" s="44" t="s">
        <v>847</v>
      </c>
      <c r="C209" s="44" t="s">
        <v>848</v>
      </c>
      <c r="D209" s="41" t="s">
        <v>65</v>
      </c>
      <c r="E209" s="41" t="s">
        <v>98</v>
      </c>
      <c r="F209" s="57">
        <v>44927</v>
      </c>
      <c r="G209" s="57">
        <v>45291</v>
      </c>
      <c r="H209" s="38" t="s">
        <v>849</v>
      </c>
      <c r="I209" s="38" t="s">
        <v>850</v>
      </c>
      <c r="J209" s="41" t="s">
        <v>69</v>
      </c>
      <c r="K209" s="72" t="s">
        <v>100</v>
      </c>
      <c r="L209" s="41" t="s">
        <v>235</v>
      </c>
      <c r="M209" s="41">
        <v>1200</v>
      </c>
      <c r="N209" s="41">
        <v>200</v>
      </c>
      <c r="O209" s="41">
        <v>1000</v>
      </c>
      <c r="P209" s="41"/>
      <c r="Q209" s="41">
        <v>46560</v>
      </c>
      <c r="R209" s="41">
        <v>137266</v>
      </c>
      <c r="S209" s="41">
        <v>21574</v>
      </c>
      <c r="T209" s="41">
        <v>63351</v>
      </c>
      <c r="U209" s="39" t="s">
        <v>851</v>
      </c>
      <c r="V209" s="39" t="s">
        <v>852</v>
      </c>
    </row>
    <row r="210" s="3" customFormat="1" ht="60" customHeight="1" spans="1:22">
      <c r="A210" s="34" t="s">
        <v>36</v>
      </c>
      <c r="B210" s="30">
        <v>25</v>
      </c>
      <c r="C210" s="34"/>
      <c r="D210" s="30"/>
      <c r="E210" s="30"/>
      <c r="F210" s="35"/>
      <c r="G210" s="35"/>
      <c r="H210" s="30"/>
      <c r="I210" s="30"/>
      <c r="J210" s="30"/>
      <c r="K210" s="30"/>
      <c r="L210" s="30"/>
      <c r="M210" s="30">
        <f>SUM(N210:P210)</f>
        <v>1303.7</v>
      </c>
      <c r="N210" s="30">
        <f t="shared" ref="N210:T210" si="25">SUM(N211:N235)</f>
        <v>1303.7</v>
      </c>
      <c r="O210" s="30">
        <f t="shared" si="25"/>
        <v>0</v>
      </c>
      <c r="P210" s="30">
        <f t="shared" si="25"/>
        <v>0</v>
      </c>
      <c r="Q210" s="30">
        <f t="shared" si="25"/>
        <v>1460</v>
      </c>
      <c r="R210" s="30">
        <f t="shared" si="25"/>
        <v>4386</v>
      </c>
      <c r="S210" s="30">
        <f t="shared" si="25"/>
        <v>470</v>
      </c>
      <c r="T210" s="30">
        <f t="shared" si="25"/>
        <v>1536</v>
      </c>
      <c r="U210" s="82"/>
      <c r="V210" s="82"/>
    </row>
    <row r="211" s="5" customFormat="1" ht="137" customHeight="1" spans="1:22">
      <c r="A211" s="41">
        <v>1</v>
      </c>
      <c r="B211" s="90" t="s">
        <v>853</v>
      </c>
      <c r="C211" s="82" t="s">
        <v>854</v>
      </c>
      <c r="D211" s="91" t="s">
        <v>65</v>
      </c>
      <c r="E211" s="91" t="s">
        <v>317</v>
      </c>
      <c r="F211" s="102">
        <v>44927</v>
      </c>
      <c r="G211" s="102">
        <v>45189</v>
      </c>
      <c r="H211" s="146" t="s">
        <v>75</v>
      </c>
      <c r="I211" s="146" t="s">
        <v>855</v>
      </c>
      <c r="J211" s="146" t="s">
        <v>211</v>
      </c>
      <c r="K211" s="146" t="s">
        <v>75</v>
      </c>
      <c r="L211" s="146" t="s">
        <v>120</v>
      </c>
      <c r="M211" s="167">
        <v>31.7</v>
      </c>
      <c r="N211" s="167">
        <v>31.7</v>
      </c>
      <c r="O211" s="70"/>
      <c r="P211" s="70"/>
      <c r="Q211" s="185">
        <v>52</v>
      </c>
      <c r="R211" s="185">
        <v>142</v>
      </c>
      <c r="S211" s="70">
        <v>15</v>
      </c>
      <c r="T211" s="70">
        <v>50</v>
      </c>
      <c r="U211" s="186" t="s">
        <v>856</v>
      </c>
      <c r="V211" s="187" t="s">
        <v>857</v>
      </c>
    </row>
    <row r="212" s="5" customFormat="1" ht="136" customHeight="1" spans="1:22">
      <c r="A212" s="41">
        <v>2</v>
      </c>
      <c r="B212" s="147" t="s">
        <v>858</v>
      </c>
      <c r="C212" s="147" t="s">
        <v>859</v>
      </c>
      <c r="D212" s="148" t="s">
        <v>65</v>
      </c>
      <c r="E212" s="91" t="s">
        <v>317</v>
      </c>
      <c r="F212" s="102">
        <v>44927</v>
      </c>
      <c r="G212" s="102">
        <v>45189</v>
      </c>
      <c r="H212" s="146" t="s">
        <v>75</v>
      </c>
      <c r="I212" s="146" t="s">
        <v>855</v>
      </c>
      <c r="J212" s="146" t="s">
        <v>211</v>
      </c>
      <c r="K212" s="146" t="s">
        <v>75</v>
      </c>
      <c r="L212" s="146" t="s">
        <v>120</v>
      </c>
      <c r="M212" s="167">
        <v>27</v>
      </c>
      <c r="N212" s="167">
        <v>27</v>
      </c>
      <c r="O212" s="70"/>
      <c r="P212" s="70"/>
      <c r="Q212" s="185">
        <v>81</v>
      </c>
      <c r="R212" s="185">
        <v>238</v>
      </c>
      <c r="S212" s="65">
        <v>10</v>
      </c>
      <c r="T212" s="65">
        <v>33</v>
      </c>
      <c r="U212" s="186" t="s">
        <v>860</v>
      </c>
      <c r="V212" s="187" t="s">
        <v>857</v>
      </c>
    </row>
    <row r="213" s="5" customFormat="1" ht="137" customHeight="1" spans="1:22">
      <c r="A213" s="41">
        <v>3</v>
      </c>
      <c r="B213" s="147" t="s">
        <v>861</v>
      </c>
      <c r="C213" s="147" t="s">
        <v>862</v>
      </c>
      <c r="D213" s="148" t="s">
        <v>65</v>
      </c>
      <c r="E213" s="91" t="s">
        <v>317</v>
      </c>
      <c r="F213" s="57">
        <v>44927</v>
      </c>
      <c r="G213" s="57">
        <v>45189</v>
      </c>
      <c r="H213" s="146" t="s">
        <v>75</v>
      </c>
      <c r="I213" s="146" t="s">
        <v>855</v>
      </c>
      <c r="J213" s="146" t="s">
        <v>211</v>
      </c>
      <c r="K213" s="146" t="s">
        <v>75</v>
      </c>
      <c r="L213" s="146" t="s">
        <v>408</v>
      </c>
      <c r="M213" s="167">
        <v>33</v>
      </c>
      <c r="N213" s="167">
        <v>33</v>
      </c>
      <c r="O213" s="65"/>
      <c r="P213" s="65"/>
      <c r="Q213" s="185">
        <v>37</v>
      </c>
      <c r="R213" s="185">
        <v>132</v>
      </c>
      <c r="S213" s="65">
        <v>6</v>
      </c>
      <c r="T213" s="65">
        <v>16</v>
      </c>
      <c r="U213" s="186" t="s">
        <v>863</v>
      </c>
      <c r="V213" s="187" t="s">
        <v>857</v>
      </c>
    </row>
    <row r="214" s="5" customFormat="1" ht="144" customHeight="1" spans="1:22">
      <c r="A214" s="41">
        <v>4</v>
      </c>
      <c r="B214" s="149" t="s">
        <v>864</v>
      </c>
      <c r="C214" s="150" t="s">
        <v>865</v>
      </c>
      <c r="D214" s="151" t="s">
        <v>65</v>
      </c>
      <c r="E214" s="91" t="s">
        <v>317</v>
      </c>
      <c r="F214" s="57">
        <v>44927</v>
      </c>
      <c r="G214" s="57">
        <v>45189</v>
      </c>
      <c r="H214" s="151" t="s">
        <v>210</v>
      </c>
      <c r="I214" s="151" t="s">
        <v>855</v>
      </c>
      <c r="J214" s="146" t="s">
        <v>211</v>
      </c>
      <c r="K214" s="151" t="s">
        <v>210</v>
      </c>
      <c r="L214" s="151" t="s">
        <v>345</v>
      </c>
      <c r="M214" s="168">
        <v>80</v>
      </c>
      <c r="N214" s="169">
        <v>80</v>
      </c>
      <c r="O214" s="170"/>
      <c r="P214" s="170"/>
      <c r="Q214" s="170">
        <v>90</v>
      </c>
      <c r="R214" s="170">
        <v>259</v>
      </c>
      <c r="S214" s="188">
        <v>20</v>
      </c>
      <c r="T214" s="171">
        <v>80</v>
      </c>
      <c r="U214" s="186" t="s">
        <v>866</v>
      </c>
      <c r="V214" s="187" t="s">
        <v>857</v>
      </c>
    </row>
    <row r="215" s="5" customFormat="1" ht="129" customHeight="1" spans="1:22">
      <c r="A215" s="41">
        <v>5</v>
      </c>
      <c r="B215" s="149" t="s">
        <v>867</v>
      </c>
      <c r="C215" s="150" t="s">
        <v>868</v>
      </c>
      <c r="D215" s="152" t="s">
        <v>65</v>
      </c>
      <c r="E215" s="91" t="s">
        <v>317</v>
      </c>
      <c r="F215" s="57">
        <v>44927</v>
      </c>
      <c r="G215" s="57">
        <v>45189</v>
      </c>
      <c r="H215" s="152" t="s">
        <v>210</v>
      </c>
      <c r="I215" s="152" t="s">
        <v>855</v>
      </c>
      <c r="J215" s="146" t="s">
        <v>211</v>
      </c>
      <c r="K215" s="152" t="s">
        <v>210</v>
      </c>
      <c r="L215" s="171" t="s">
        <v>869</v>
      </c>
      <c r="M215" s="168">
        <v>18</v>
      </c>
      <c r="N215" s="169">
        <v>18</v>
      </c>
      <c r="O215" s="172"/>
      <c r="P215" s="172"/>
      <c r="Q215" s="189">
        <v>5</v>
      </c>
      <c r="R215" s="189">
        <v>20</v>
      </c>
      <c r="S215" s="188"/>
      <c r="T215" s="171"/>
      <c r="U215" s="186" t="s">
        <v>870</v>
      </c>
      <c r="V215" s="187" t="s">
        <v>857</v>
      </c>
    </row>
    <row r="216" s="5" customFormat="1" ht="127" customHeight="1" spans="1:22">
      <c r="A216" s="41">
        <v>6</v>
      </c>
      <c r="B216" s="149" t="s">
        <v>871</v>
      </c>
      <c r="C216" s="150" t="s">
        <v>872</v>
      </c>
      <c r="D216" s="152" t="s">
        <v>65</v>
      </c>
      <c r="E216" s="91" t="s">
        <v>317</v>
      </c>
      <c r="F216" s="57">
        <v>44927</v>
      </c>
      <c r="G216" s="57">
        <v>45189</v>
      </c>
      <c r="H216" s="152" t="s">
        <v>210</v>
      </c>
      <c r="I216" s="152" t="s">
        <v>855</v>
      </c>
      <c r="J216" s="146" t="s">
        <v>211</v>
      </c>
      <c r="K216" s="152" t="s">
        <v>210</v>
      </c>
      <c r="L216" s="171" t="s">
        <v>869</v>
      </c>
      <c r="M216" s="168">
        <v>13</v>
      </c>
      <c r="N216" s="169">
        <v>13</v>
      </c>
      <c r="O216" s="172"/>
      <c r="P216" s="172"/>
      <c r="Q216" s="189">
        <v>5</v>
      </c>
      <c r="R216" s="189">
        <v>20</v>
      </c>
      <c r="S216" s="188"/>
      <c r="T216" s="171"/>
      <c r="U216" s="186" t="s">
        <v>870</v>
      </c>
      <c r="V216" s="187" t="s">
        <v>857</v>
      </c>
    </row>
    <row r="217" s="5" customFormat="1" ht="121" customHeight="1" spans="1:22">
      <c r="A217" s="41">
        <v>7</v>
      </c>
      <c r="B217" s="149" t="s">
        <v>873</v>
      </c>
      <c r="C217" s="150" t="s">
        <v>874</v>
      </c>
      <c r="D217" s="152" t="s">
        <v>65</v>
      </c>
      <c r="E217" s="91" t="s">
        <v>317</v>
      </c>
      <c r="F217" s="57">
        <v>44927</v>
      </c>
      <c r="G217" s="57">
        <v>45189</v>
      </c>
      <c r="H217" s="152" t="s">
        <v>210</v>
      </c>
      <c r="I217" s="152" t="s">
        <v>855</v>
      </c>
      <c r="J217" s="146" t="s">
        <v>211</v>
      </c>
      <c r="K217" s="152" t="s">
        <v>210</v>
      </c>
      <c r="L217" s="171" t="s">
        <v>875</v>
      </c>
      <c r="M217" s="173">
        <v>15</v>
      </c>
      <c r="N217" s="174">
        <v>15</v>
      </c>
      <c r="O217" s="172"/>
      <c r="P217" s="172"/>
      <c r="Q217" s="171">
        <v>24</v>
      </c>
      <c r="R217" s="171">
        <v>72</v>
      </c>
      <c r="S217" s="188">
        <v>5</v>
      </c>
      <c r="T217" s="171">
        <v>15</v>
      </c>
      <c r="U217" s="186" t="s">
        <v>876</v>
      </c>
      <c r="V217" s="187" t="s">
        <v>857</v>
      </c>
    </row>
    <row r="218" s="5" customFormat="1" ht="144" customHeight="1" spans="1:22">
      <c r="A218" s="41">
        <v>8</v>
      </c>
      <c r="B218" s="149" t="s">
        <v>877</v>
      </c>
      <c r="C218" s="150" t="s">
        <v>878</v>
      </c>
      <c r="D218" s="152" t="s">
        <v>65</v>
      </c>
      <c r="E218" s="91" t="s">
        <v>317</v>
      </c>
      <c r="F218" s="102">
        <v>44927</v>
      </c>
      <c r="G218" s="102">
        <v>45189</v>
      </c>
      <c r="H218" s="152" t="s">
        <v>210</v>
      </c>
      <c r="I218" s="152" t="s">
        <v>855</v>
      </c>
      <c r="J218" s="146" t="s">
        <v>211</v>
      </c>
      <c r="K218" s="152" t="s">
        <v>210</v>
      </c>
      <c r="L218" s="175" t="s">
        <v>879</v>
      </c>
      <c r="M218" s="168">
        <v>60</v>
      </c>
      <c r="N218" s="169">
        <v>60</v>
      </c>
      <c r="O218" s="172"/>
      <c r="P218" s="172"/>
      <c r="Q218" s="190">
        <v>52</v>
      </c>
      <c r="R218" s="190">
        <v>173</v>
      </c>
      <c r="S218" s="188">
        <v>10</v>
      </c>
      <c r="T218" s="171">
        <v>35</v>
      </c>
      <c r="U218" s="186" t="s">
        <v>880</v>
      </c>
      <c r="V218" s="187" t="s">
        <v>857</v>
      </c>
    </row>
    <row r="219" s="5" customFormat="1" ht="98" customHeight="1" spans="1:22">
      <c r="A219" s="41">
        <v>9</v>
      </c>
      <c r="B219" s="149" t="s">
        <v>881</v>
      </c>
      <c r="C219" s="149" t="s">
        <v>882</v>
      </c>
      <c r="D219" s="152" t="s">
        <v>65</v>
      </c>
      <c r="E219" s="91" t="s">
        <v>317</v>
      </c>
      <c r="F219" s="102">
        <v>44927</v>
      </c>
      <c r="G219" s="102">
        <v>45189</v>
      </c>
      <c r="H219" s="102" t="s">
        <v>80</v>
      </c>
      <c r="I219" s="152" t="s">
        <v>855</v>
      </c>
      <c r="J219" s="146" t="s">
        <v>211</v>
      </c>
      <c r="K219" s="176" t="s">
        <v>80</v>
      </c>
      <c r="L219" s="176" t="s">
        <v>329</v>
      </c>
      <c r="M219" s="168">
        <v>73</v>
      </c>
      <c r="N219" s="169">
        <v>73</v>
      </c>
      <c r="O219" s="177"/>
      <c r="P219" s="177"/>
      <c r="Q219" s="191">
        <v>65</v>
      </c>
      <c r="R219" s="191">
        <v>20</v>
      </c>
      <c r="S219" s="191">
        <v>49</v>
      </c>
      <c r="T219" s="191">
        <v>256</v>
      </c>
      <c r="U219" s="186" t="s">
        <v>883</v>
      </c>
      <c r="V219" s="187" t="s">
        <v>857</v>
      </c>
    </row>
    <row r="220" s="5" customFormat="1" ht="141" customHeight="1" spans="1:22">
      <c r="A220" s="41">
        <v>10</v>
      </c>
      <c r="B220" s="149" t="s">
        <v>884</v>
      </c>
      <c r="C220" s="150" t="s">
        <v>885</v>
      </c>
      <c r="D220" s="153" t="s">
        <v>65</v>
      </c>
      <c r="E220" s="91" t="s">
        <v>317</v>
      </c>
      <c r="F220" s="102">
        <v>44927</v>
      </c>
      <c r="G220" s="102">
        <v>45189</v>
      </c>
      <c r="H220" s="153" t="s">
        <v>210</v>
      </c>
      <c r="I220" s="153" t="s">
        <v>855</v>
      </c>
      <c r="J220" s="146" t="s">
        <v>211</v>
      </c>
      <c r="K220" s="153" t="s">
        <v>210</v>
      </c>
      <c r="L220" s="178" t="s">
        <v>432</v>
      </c>
      <c r="M220" s="168">
        <v>60</v>
      </c>
      <c r="N220" s="169">
        <v>60</v>
      </c>
      <c r="O220" s="179"/>
      <c r="P220" s="179"/>
      <c r="Q220" s="179">
        <v>100</v>
      </c>
      <c r="R220" s="179">
        <v>312</v>
      </c>
      <c r="S220" s="188">
        <v>15</v>
      </c>
      <c r="T220" s="171">
        <v>50</v>
      </c>
      <c r="U220" s="186" t="s">
        <v>886</v>
      </c>
      <c r="V220" s="187" t="s">
        <v>857</v>
      </c>
    </row>
    <row r="221" s="5" customFormat="1" ht="151" customHeight="1" spans="1:22">
      <c r="A221" s="41">
        <v>11</v>
      </c>
      <c r="B221" s="154" t="s">
        <v>887</v>
      </c>
      <c r="C221" s="154" t="s">
        <v>888</v>
      </c>
      <c r="D221" s="155" t="s">
        <v>65</v>
      </c>
      <c r="E221" s="91" t="s">
        <v>317</v>
      </c>
      <c r="F221" s="102">
        <v>44927</v>
      </c>
      <c r="G221" s="102">
        <v>45189</v>
      </c>
      <c r="H221" s="155" t="s">
        <v>205</v>
      </c>
      <c r="I221" s="155" t="s">
        <v>855</v>
      </c>
      <c r="J221" s="146" t="s">
        <v>211</v>
      </c>
      <c r="K221" s="91" t="s">
        <v>205</v>
      </c>
      <c r="L221" s="91" t="s">
        <v>334</v>
      </c>
      <c r="M221" s="180">
        <v>40</v>
      </c>
      <c r="N221" s="180">
        <v>40</v>
      </c>
      <c r="O221" s="180"/>
      <c r="P221" s="180"/>
      <c r="Q221" s="192">
        <v>60</v>
      </c>
      <c r="R221" s="192">
        <v>190</v>
      </c>
      <c r="S221" s="192">
        <v>30</v>
      </c>
      <c r="T221" s="192">
        <v>90</v>
      </c>
      <c r="U221" s="186" t="s">
        <v>889</v>
      </c>
      <c r="V221" s="187" t="s">
        <v>857</v>
      </c>
    </row>
    <row r="222" s="5" customFormat="1" ht="122" customHeight="1" spans="1:22">
      <c r="A222" s="41">
        <v>12</v>
      </c>
      <c r="B222" s="154" t="s">
        <v>890</v>
      </c>
      <c r="C222" s="154" t="s">
        <v>891</v>
      </c>
      <c r="D222" s="155" t="s">
        <v>65</v>
      </c>
      <c r="E222" s="91" t="s">
        <v>317</v>
      </c>
      <c r="F222" s="102">
        <v>44927</v>
      </c>
      <c r="G222" s="102">
        <v>45189</v>
      </c>
      <c r="H222" s="155" t="s">
        <v>205</v>
      </c>
      <c r="I222" s="155" t="s">
        <v>855</v>
      </c>
      <c r="J222" s="146" t="s">
        <v>211</v>
      </c>
      <c r="K222" s="91" t="s">
        <v>205</v>
      </c>
      <c r="L222" s="91" t="s">
        <v>528</v>
      </c>
      <c r="M222" s="180">
        <v>80</v>
      </c>
      <c r="N222" s="180">
        <v>80</v>
      </c>
      <c r="O222" s="180"/>
      <c r="P222" s="180"/>
      <c r="Q222" s="193">
        <v>100</v>
      </c>
      <c r="R222" s="193">
        <v>400</v>
      </c>
      <c r="S222" s="193">
        <v>50</v>
      </c>
      <c r="T222" s="193">
        <v>200</v>
      </c>
      <c r="U222" s="186" t="s">
        <v>892</v>
      </c>
      <c r="V222" s="187" t="s">
        <v>857</v>
      </c>
    </row>
    <row r="223" s="5" customFormat="1" ht="132" customHeight="1" spans="1:22">
      <c r="A223" s="41">
        <v>13</v>
      </c>
      <c r="B223" s="154" t="s">
        <v>893</v>
      </c>
      <c r="C223" s="154" t="s">
        <v>894</v>
      </c>
      <c r="D223" s="155" t="s">
        <v>65</v>
      </c>
      <c r="E223" s="91" t="s">
        <v>317</v>
      </c>
      <c r="F223" s="102">
        <v>44927</v>
      </c>
      <c r="G223" s="102">
        <v>45189</v>
      </c>
      <c r="H223" s="155" t="s">
        <v>131</v>
      </c>
      <c r="I223" s="155" t="s">
        <v>855</v>
      </c>
      <c r="J223" s="146" t="s">
        <v>211</v>
      </c>
      <c r="K223" s="91" t="s">
        <v>131</v>
      </c>
      <c r="L223" s="91" t="s">
        <v>132</v>
      </c>
      <c r="M223" s="180">
        <v>35</v>
      </c>
      <c r="N223" s="180">
        <v>35</v>
      </c>
      <c r="O223" s="180"/>
      <c r="P223" s="180"/>
      <c r="Q223" s="180">
        <v>25</v>
      </c>
      <c r="R223" s="180">
        <v>92</v>
      </c>
      <c r="S223" s="194">
        <v>5</v>
      </c>
      <c r="T223" s="171">
        <v>16</v>
      </c>
      <c r="U223" s="186" t="s">
        <v>895</v>
      </c>
      <c r="V223" s="187" t="s">
        <v>857</v>
      </c>
    </row>
    <row r="224" s="5" customFormat="1" ht="143" customHeight="1" spans="1:22">
      <c r="A224" s="41">
        <v>14</v>
      </c>
      <c r="B224" s="154" t="s">
        <v>896</v>
      </c>
      <c r="C224" s="154" t="s">
        <v>897</v>
      </c>
      <c r="D224" s="155" t="s">
        <v>65</v>
      </c>
      <c r="E224" s="91" t="s">
        <v>317</v>
      </c>
      <c r="F224" s="102">
        <v>44927</v>
      </c>
      <c r="G224" s="102">
        <v>45189</v>
      </c>
      <c r="H224" s="155" t="s">
        <v>131</v>
      </c>
      <c r="I224" s="155" t="s">
        <v>855</v>
      </c>
      <c r="J224" s="146" t="s">
        <v>211</v>
      </c>
      <c r="K224" s="91" t="s">
        <v>131</v>
      </c>
      <c r="L224" s="91" t="s">
        <v>132</v>
      </c>
      <c r="M224" s="180">
        <v>55</v>
      </c>
      <c r="N224" s="180">
        <v>55</v>
      </c>
      <c r="O224" s="180"/>
      <c r="P224" s="180"/>
      <c r="Q224" s="180">
        <v>25</v>
      </c>
      <c r="R224" s="180">
        <v>95</v>
      </c>
      <c r="S224" s="194">
        <v>6</v>
      </c>
      <c r="T224" s="171">
        <v>20</v>
      </c>
      <c r="U224" s="186" t="s">
        <v>898</v>
      </c>
      <c r="V224" s="187" t="s">
        <v>857</v>
      </c>
    </row>
    <row r="225" s="5" customFormat="1" ht="146" customHeight="1" spans="1:22">
      <c r="A225" s="41">
        <v>15</v>
      </c>
      <c r="B225" s="156" t="s">
        <v>899</v>
      </c>
      <c r="C225" s="156" t="s">
        <v>900</v>
      </c>
      <c r="D225" s="155" t="s">
        <v>65</v>
      </c>
      <c r="E225" s="91" t="s">
        <v>317</v>
      </c>
      <c r="F225" s="102">
        <v>44927</v>
      </c>
      <c r="G225" s="102">
        <v>45189</v>
      </c>
      <c r="H225" s="155" t="s">
        <v>131</v>
      </c>
      <c r="I225" s="155" t="s">
        <v>855</v>
      </c>
      <c r="J225" s="146" t="s">
        <v>211</v>
      </c>
      <c r="K225" s="91" t="s">
        <v>131</v>
      </c>
      <c r="L225" s="91" t="s">
        <v>901</v>
      </c>
      <c r="M225" s="180">
        <v>60</v>
      </c>
      <c r="N225" s="180">
        <v>60</v>
      </c>
      <c r="O225" s="180"/>
      <c r="P225" s="180"/>
      <c r="Q225" s="180">
        <v>32</v>
      </c>
      <c r="R225" s="180">
        <v>130</v>
      </c>
      <c r="S225" s="194">
        <v>3</v>
      </c>
      <c r="T225" s="171">
        <v>15</v>
      </c>
      <c r="U225" s="186" t="s">
        <v>902</v>
      </c>
      <c r="V225" s="187" t="s">
        <v>857</v>
      </c>
    </row>
    <row r="226" s="5" customFormat="1" ht="132" customHeight="1" spans="1:22">
      <c r="A226" s="41">
        <v>16</v>
      </c>
      <c r="B226" s="156" t="s">
        <v>903</v>
      </c>
      <c r="C226" s="156" t="s">
        <v>904</v>
      </c>
      <c r="D226" s="155" t="s">
        <v>65</v>
      </c>
      <c r="E226" s="91" t="s">
        <v>317</v>
      </c>
      <c r="F226" s="102">
        <v>44927</v>
      </c>
      <c r="G226" s="102">
        <v>45189</v>
      </c>
      <c r="H226" s="155" t="s">
        <v>131</v>
      </c>
      <c r="I226" s="155" t="s">
        <v>855</v>
      </c>
      <c r="J226" s="146" t="s">
        <v>211</v>
      </c>
      <c r="K226" s="91" t="s">
        <v>131</v>
      </c>
      <c r="L226" s="91" t="s">
        <v>532</v>
      </c>
      <c r="M226" s="180">
        <v>40</v>
      </c>
      <c r="N226" s="180">
        <v>40</v>
      </c>
      <c r="O226" s="180"/>
      <c r="P226" s="180"/>
      <c r="Q226" s="180">
        <v>21</v>
      </c>
      <c r="R226" s="180">
        <v>60</v>
      </c>
      <c r="S226" s="194"/>
      <c r="T226" s="171"/>
      <c r="U226" s="186" t="s">
        <v>905</v>
      </c>
      <c r="V226" s="187" t="s">
        <v>857</v>
      </c>
    </row>
    <row r="227" s="5" customFormat="1" ht="130" customHeight="1" spans="1:22">
      <c r="A227" s="41">
        <v>17</v>
      </c>
      <c r="B227" s="157" t="s">
        <v>906</v>
      </c>
      <c r="C227" s="157" t="s">
        <v>907</v>
      </c>
      <c r="D227" s="158" t="s">
        <v>65</v>
      </c>
      <c r="E227" s="91" t="s">
        <v>317</v>
      </c>
      <c r="F227" s="102">
        <v>44927</v>
      </c>
      <c r="G227" s="102">
        <v>45189</v>
      </c>
      <c r="H227" s="159" t="s">
        <v>200</v>
      </c>
      <c r="I227" s="159" t="s">
        <v>855</v>
      </c>
      <c r="J227" s="146" t="s">
        <v>211</v>
      </c>
      <c r="K227" s="159" t="s">
        <v>200</v>
      </c>
      <c r="L227" s="159" t="s">
        <v>385</v>
      </c>
      <c r="M227" s="181">
        <v>95</v>
      </c>
      <c r="N227" s="181">
        <v>95</v>
      </c>
      <c r="O227" s="181"/>
      <c r="P227" s="181"/>
      <c r="Q227" s="181">
        <v>82</v>
      </c>
      <c r="R227" s="181">
        <v>245</v>
      </c>
      <c r="S227" s="158">
        <v>15</v>
      </c>
      <c r="T227" s="171">
        <v>50</v>
      </c>
      <c r="U227" s="186" t="s">
        <v>908</v>
      </c>
      <c r="V227" s="187" t="s">
        <v>857</v>
      </c>
    </row>
    <row r="228" s="5" customFormat="1" ht="116" customHeight="1" spans="1:22">
      <c r="A228" s="41">
        <v>18</v>
      </c>
      <c r="B228" s="157" t="s">
        <v>909</v>
      </c>
      <c r="C228" s="157" t="s">
        <v>910</v>
      </c>
      <c r="D228" s="158" t="s">
        <v>65</v>
      </c>
      <c r="E228" s="91" t="s">
        <v>317</v>
      </c>
      <c r="F228" s="102">
        <v>44927</v>
      </c>
      <c r="G228" s="102">
        <v>45189</v>
      </c>
      <c r="H228" s="159" t="s">
        <v>200</v>
      </c>
      <c r="I228" s="159" t="s">
        <v>855</v>
      </c>
      <c r="J228" s="146" t="s">
        <v>211</v>
      </c>
      <c r="K228" s="159" t="s">
        <v>200</v>
      </c>
      <c r="L228" s="159" t="s">
        <v>450</v>
      </c>
      <c r="M228" s="181">
        <v>10</v>
      </c>
      <c r="N228" s="181">
        <v>10</v>
      </c>
      <c r="O228" s="181"/>
      <c r="P228" s="181"/>
      <c r="Q228" s="181">
        <v>8</v>
      </c>
      <c r="R228" s="181">
        <v>30</v>
      </c>
      <c r="S228" s="158"/>
      <c r="T228" s="171"/>
      <c r="U228" s="186" t="s">
        <v>911</v>
      </c>
      <c r="V228" s="187" t="s">
        <v>857</v>
      </c>
    </row>
    <row r="229" s="5" customFormat="1" ht="146" customHeight="1" spans="1:22">
      <c r="A229" s="41">
        <v>19</v>
      </c>
      <c r="B229" s="96" t="s">
        <v>912</v>
      </c>
      <c r="C229" s="160" t="s">
        <v>913</v>
      </c>
      <c r="D229" s="97" t="s">
        <v>65</v>
      </c>
      <c r="E229" s="91" t="s">
        <v>376</v>
      </c>
      <c r="F229" s="161">
        <v>44864</v>
      </c>
      <c r="G229" s="161">
        <v>45076</v>
      </c>
      <c r="H229" s="97" t="s">
        <v>93</v>
      </c>
      <c r="I229" s="97" t="s">
        <v>855</v>
      </c>
      <c r="J229" s="146" t="s">
        <v>211</v>
      </c>
      <c r="K229" s="162" t="s">
        <v>93</v>
      </c>
      <c r="L229" s="162" t="s">
        <v>364</v>
      </c>
      <c r="M229" s="119">
        <v>70</v>
      </c>
      <c r="N229" s="119">
        <v>70</v>
      </c>
      <c r="O229" s="119"/>
      <c r="P229" s="119"/>
      <c r="Q229" s="119">
        <v>50</v>
      </c>
      <c r="R229" s="119">
        <v>170</v>
      </c>
      <c r="S229" s="162">
        <v>12</v>
      </c>
      <c r="T229" s="162">
        <v>40</v>
      </c>
      <c r="U229" s="186" t="s">
        <v>914</v>
      </c>
      <c r="V229" s="187" t="s">
        <v>857</v>
      </c>
    </row>
    <row r="230" s="5" customFormat="1" ht="138" customHeight="1" spans="1:22">
      <c r="A230" s="41">
        <v>20</v>
      </c>
      <c r="B230" s="96" t="s">
        <v>915</v>
      </c>
      <c r="C230" s="160" t="s">
        <v>916</v>
      </c>
      <c r="D230" s="97" t="s">
        <v>65</v>
      </c>
      <c r="E230" s="91" t="s">
        <v>317</v>
      </c>
      <c r="F230" s="161">
        <v>44927</v>
      </c>
      <c r="G230" s="161">
        <v>45170</v>
      </c>
      <c r="H230" s="162" t="s">
        <v>93</v>
      </c>
      <c r="I230" s="97" t="s">
        <v>855</v>
      </c>
      <c r="J230" s="146" t="s">
        <v>211</v>
      </c>
      <c r="K230" s="162" t="s">
        <v>93</v>
      </c>
      <c r="L230" s="162" t="s">
        <v>917</v>
      </c>
      <c r="M230" s="119">
        <v>200</v>
      </c>
      <c r="N230" s="119">
        <v>200</v>
      </c>
      <c r="O230" s="119"/>
      <c r="P230" s="119"/>
      <c r="Q230" s="119">
        <v>279</v>
      </c>
      <c r="R230" s="119">
        <v>703</v>
      </c>
      <c r="S230" s="162">
        <v>123</v>
      </c>
      <c r="T230" s="162">
        <v>313</v>
      </c>
      <c r="U230" s="186" t="s">
        <v>918</v>
      </c>
      <c r="V230" s="187" t="s">
        <v>857</v>
      </c>
    </row>
    <row r="231" s="5" customFormat="1" ht="129" customHeight="1" spans="1:22">
      <c r="A231" s="41">
        <v>21</v>
      </c>
      <c r="B231" s="82" t="s">
        <v>919</v>
      </c>
      <c r="C231" s="82" t="s">
        <v>920</v>
      </c>
      <c r="D231" s="163" t="s">
        <v>65</v>
      </c>
      <c r="E231" s="91" t="s">
        <v>143</v>
      </c>
      <c r="F231" s="161">
        <v>44864</v>
      </c>
      <c r="G231" s="161">
        <v>45046</v>
      </c>
      <c r="H231" s="163" t="s">
        <v>67</v>
      </c>
      <c r="I231" s="97" t="s">
        <v>855</v>
      </c>
      <c r="J231" s="146" t="s">
        <v>211</v>
      </c>
      <c r="K231" s="163" t="s">
        <v>67</v>
      </c>
      <c r="L231" s="38" t="s">
        <v>440</v>
      </c>
      <c r="M231" s="65">
        <v>35</v>
      </c>
      <c r="N231" s="65">
        <v>35</v>
      </c>
      <c r="O231" s="65"/>
      <c r="P231" s="65"/>
      <c r="Q231" s="65">
        <v>40</v>
      </c>
      <c r="R231" s="65">
        <v>125</v>
      </c>
      <c r="S231" s="65">
        <v>5</v>
      </c>
      <c r="T231" s="65">
        <v>16</v>
      </c>
      <c r="U231" s="186" t="s">
        <v>921</v>
      </c>
      <c r="V231" s="187" t="s">
        <v>857</v>
      </c>
    </row>
    <row r="232" s="5" customFormat="1" ht="116" customHeight="1" spans="1:22">
      <c r="A232" s="41">
        <v>22</v>
      </c>
      <c r="B232" s="147" t="s">
        <v>922</v>
      </c>
      <c r="C232" s="147" t="s">
        <v>923</v>
      </c>
      <c r="D232" s="148" t="s">
        <v>65</v>
      </c>
      <c r="E232" s="91" t="s">
        <v>245</v>
      </c>
      <c r="F232" s="102">
        <v>44927</v>
      </c>
      <c r="G232" s="102">
        <v>45189</v>
      </c>
      <c r="H232" s="146" t="s">
        <v>190</v>
      </c>
      <c r="I232" s="146" t="s">
        <v>855</v>
      </c>
      <c r="J232" s="146" t="s">
        <v>211</v>
      </c>
      <c r="K232" s="146" t="s">
        <v>190</v>
      </c>
      <c r="L232" s="146" t="s">
        <v>263</v>
      </c>
      <c r="M232" s="167">
        <v>48</v>
      </c>
      <c r="N232" s="167">
        <v>48</v>
      </c>
      <c r="O232" s="70"/>
      <c r="P232" s="70"/>
      <c r="Q232" s="185">
        <v>15</v>
      </c>
      <c r="R232" s="185">
        <v>46</v>
      </c>
      <c r="S232" s="70">
        <v>5</v>
      </c>
      <c r="T232" s="70">
        <v>18</v>
      </c>
      <c r="U232" s="186" t="s">
        <v>924</v>
      </c>
      <c r="V232" s="187" t="s">
        <v>857</v>
      </c>
    </row>
    <row r="233" s="5" customFormat="1" ht="140" customHeight="1" spans="1:22">
      <c r="A233" s="41">
        <v>23</v>
      </c>
      <c r="B233" s="147" t="s">
        <v>925</v>
      </c>
      <c r="C233" s="147" t="s">
        <v>926</v>
      </c>
      <c r="D233" s="148" t="s">
        <v>65</v>
      </c>
      <c r="E233" s="91" t="s">
        <v>245</v>
      </c>
      <c r="F233" s="102">
        <v>44927</v>
      </c>
      <c r="G233" s="102">
        <v>45189</v>
      </c>
      <c r="H233" s="146" t="s">
        <v>190</v>
      </c>
      <c r="I233" s="146" t="s">
        <v>855</v>
      </c>
      <c r="J233" s="146" t="s">
        <v>211</v>
      </c>
      <c r="K233" s="146" t="s">
        <v>190</v>
      </c>
      <c r="L233" s="146" t="s">
        <v>698</v>
      </c>
      <c r="M233" s="167">
        <v>25</v>
      </c>
      <c r="N233" s="167">
        <v>25</v>
      </c>
      <c r="O233" s="70"/>
      <c r="P233" s="70"/>
      <c r="Q233" s="195">
        <v>83</v>
      </c>
      <c r="R233" s="195">
        <v>222</v>
      </c>
      <c r="S233" s="195">
        <v>50</v>
      </c>
      <c r="T233" s="195">
        <v>125</v>
      </c>
      <c r="U233" s="186" t="s">
        <v>927</v>
      </c>
      <c r="V233" s="187" t="s">
        <v>857</v>
      </c>
    </row>
    <row r="234" s="4" customFormat="1" ht="132" customHeight="1" spans="1:22">
      <c r="A234" s="41">
        <v>24</v>
      </c>
      <c r="B234" s="147" t="s">
        <v>928</v>
      </c>
      <c r="C234" s="147" t="s">
        <v>929</v>
      </c>
      <c r="D234" s="148" t="s">
        <v>65</v>
      </c>
      <c r="E234" s="91" t="s">
        <v>245</v>
      </c>
      <c r="F234" s="102">
        <v>44927</v>
      </c>
      <c r="G234" s="102">
        <v>45189</v>
      </c>
      <c r="H234" s="146" t="s">
        <v>240</v>
      </c>
      <c r="I234" s="146" t="s">
        <v>855</v>
      </c>
      <c r="J234" s="146" t="s">
        <v>211</v>
      </c>
      <c r="K234" s="146" t="s">
        <v>240</v>
      </c>
      <c r="L234" s="146" t="s">
        <v>736</v>
      </c>
      <c r="M234" s="167">
        <v>60</v>
      </c>
      <c r="N234" s="167">
        <v>60</v>
      </c>
      <c r="O234" s="70"/>
      <c r="P234" s="70"/>
      <c r="Q234" s="185">
        <v>101</v>
      </c>
      <c r="R234" s="185">
        <v>410</v>
      </c>
      <c r="S234" s="196">
        <v>33</v>
      </c>
      <c r="T234" s="196">
        <v>87</v>
      </c>
      <c r="U234" s="186" t="s">
        <v>930</v>
      </c>
      <c r="V234" s="187" t="s">
        <v>857</v>
      </c>
    </row>
    <row r="235" s="4" customFormat="1" ht="139" customHeight="1" spans="1:22">
      <c r="A235" s="41">
        <v>25</v>
      </c>
      <c r="B235" s="149" t="s">
        <v>931</v>
      </c>
      <c r="C235" s="150" t="s">
        <v>932</v>
      </c>
      <c r="D235" s="164" t="s">
        <v>65</v>
      </c>
      <c r="E235" s="91" t="s">
        <v>245</v>
      </c>
      <c r="F235" s="102">
        <v>44927</v>
      </c>
      <c r="G235" s="102">
        <v>45189</v>
      </c>
      <c r="H235" s="164" t="s">
        <v>210</v>
      </c>
      <c r="I235" s="146" t="s">
        <v>855</v>
      </c>
      <c r="J235" s="146" t="s">
        <v>211</v>
      </c>
      <c r="K235" s="164" t="s">
        <v>210</v>
      </c>
      <c r="L235" s="164" t="s">
        <v>933</v>
      </c>
      <c r="M235" s="173">
        <v>40</v>
      </c>
      <c r="N235" s="174">
        <v>40</v>
      </c>
      <c r="O235" s="182"/>
      <c r="P235" s="182"/>
      <c r="Q235" s="182">
        <v>28</v>
      </c>
      <c r="R235" s="182">
        <v>80</v>
      </c>
      <c r="S235" s="188">
        <v>3</v>
      </c>
      <c r="T235" s="171">
        <v>11</v>
      </c>
      <c r="U235" s="186" t="s">
        <v>934</v>
      </c>
      <c r="V235" s="187" t="s">
        <v>857</v>
      </c>
    </row>
    <row r="236" s="3" customFormat="1" ht="60" customHeight="1" spans="1:22">
      <c r="A236" s="34" t="s">
        <v>37</v>
      </c>
      <c r="B236" s="30">
        <v>36</v>
      </c>
      <c r="C236" s="34"/>
      <c r="D236" s="30"/>
      <c r="E236" s="30"/>
      <c r="F236" s="35"/>
      <c r="G236" s="35"/>
      <c r="H236" s="30"/>
      <c r="I236" s="30"/>
      <c r="J236" s="30"/>
      <c r="K236" s="30"/>
      <c r="L236" s="30"/>
      <c r="M236" s="30">
        <f>SUM(N236:P236)</f>
        <v>2258</v>
      </c>
      <c r="N236" s="30">
        <f t="shared" ref="N236:T236" si="26">SUM(N237:N272)</f>
        <v>2018</v>
      </c>
      <c r="O236" s="30">
        <f t="shared" si="26"/>
        <v>240</v>
      </c>
      <c r="P236" s="30">
        <f t="shared" si="26"/>
        <v>0</v>
      </c>
      <c r="Q236" s="30">
        <f t="shared" si="26"/>
        <v>5313</v>
      </c>
      <c r="R236" s="30">
        <f t="shared" si="26"/>
        <v>14274</v>
      </c>
      <c r="S236" s="30">
        <f t="shared" si="26"/>
        <v>2217</v>
      </c>
      <c r="T236" s="30">
        <f t="shared" si="26"/>
        <v>6057</v>
      </c>
      <c r="U236" s="82"/>
      <c r="V236" s="82"/>
    </row>
    <row r="237" s="8" customFormat="1" ht="106" customHeight="1" spans="1:22">
      <c r="A237" s="38">
        <v>1</v>
      </c>
      <c r="B237" s="39" t="s">
        <v>935</v>
      </c>
      <c r="C237" s="39" t="s">
        <v>936</v>
      </c>
      <c r="D237" s="41" t="s">
        <v>65</v>
      </c>
      <c r="E237" s="41" t="s">
        <v>143</v>
      </c>
      <c r="F237" s="49">
        <v>44956</v>
      </c>
      <c r="G237" s="49">
        <v>45107</v>
      </c>
      <c r="H237" s="41" t="s">
        <v>75</v>
      </c>
      <c r="I237" s="41" t="s">
        <v>68</v>
      </c>
      <c r="J237" s="65" t="s">
        <v>211</v>
      </c>
      <c r="K237" s="41" t="s">
        <v>75</v>
      </c>
      <c r="L237" s="41" t="s">
        <v>664</v>
      </c>
      <c r="M237" s="65">
        <v>50</v>
      </c>
      <c r="N237" s="65">
        <v>50</v>
      </c>
      <c r="O237" s="65"/>
      <c r="P237" s="65"/>
      <c r="Q237" s="41">
        <v>35</v>
      </c>
      <c r="R237" s="41">
        <v>52</v>
      </c>
      <c r="S237" s="41">
        <v>15</v>
      </c>
      <c r="T237" s="41">
        <v>20</v>
      </c>
      <c r="U237" s="39" t="s">
        <v>937</v>
      </c>
      <c r="V237" s="39" t="s">
        <v>938</v>
      </c>
    </row>
    <row r="238" s="8" customFormat="1" ht="102" customHeight="1" spans="1:22">
      <c r="A238" s="38">
        <v>2</v>
      </c>
      <c r="B238" s="39" t="s">
        <v>939</v>
      </c>
      <c r="C238" s="165" t="s">
        <v>940</v>
      </c>
      <c r="D238" s="41" t="s">
        <v>65</v>
      </c>
      <c r="E238" s="41" t="s">
        <v>143</v>
      </c>
      <c r="F238" s="49">
        <v>44956</v>
      </c>
      <c r="G238" s="49">
        <v>45107</v>
      </c>
      <c r="H238" s="41" t="s">
        <v>381</v>
      </c>
      <c r="I238" s="41" t="s">
        <v>68</v>
      </c>
      <c r="J238" s="65" t="s">
        <v>211</v>
      </c>
      <c r="K238" s="41" t="s">
        <v>381</v>
      </c>
      <c r="L238" s="41" t="s">
        <v>941</v>
      </c>
      <c r="M238" s="65">
        <v>25</v>
      </c>
      <c r="N238" s="65">
        <v>25</v>
      </c>
      <c r="O238" s="65"/>
      <c r="P238" s="65"/>
      <c r="Q238" s="41">
        <v>25</v>
      </c>
      <c r="R238" s="41">
        <v>40</v>
      </c>
      <c r="S238" s="41">
        <v>8</v>
      </c>
      <c r="T238" s="41">
        <v>13</v>
      </c>
      <c r="U238" s="39" t="s">
        <v>942</v>
      </c>
      <c r="V238" s="39" t="s">
        <v>938</v>
      </c>
    </row>
    <row r="239" s="8" customFormat="1" ht="145" customHeight="1" spans="1:22">
      <c r="A239" s="38">
        <v>3</v>
      </c>
      <c r="B239" s="107" t="s">
        <v>943</v>
      </c>
      <c r="C239" s="39" t="s">
        <v>944</v>
      </c>
      <c r="D239" s="41" t="s">
        <v>65</v>
      </c>
      <c r="E239" s="41" t="s">
        <v>143</v>
      </c>
      <c r="F239" s="49">
        <v>44956</v>
      </c>
      <c r="G239" s="49">
        <v>45107</v>
      </c>
      <c r="H239" s="115" t="s">
        <v>80</v>
      </c>
      <c r="I239" s="41" t="s">
        <v>68</v>
      </c>
      <c r="J239" s="65" t="s">
        <v>211</v>
      </c>
      <c r="K239" s="41" t="s">
        <v>80</v>
      </c>
      <c r="L239" s="41" t="s">
        <v>755</v>
      </c>
      <c r="M239" s="65">
        <v>50</v>
      </c>
      <c r="N239" s="65">
        <v>50</v>
      </c>
      <c r="O239" s="65"/>
      <c r="P239" s="65"/>
      <c r="Q239" s="41">
        <v>19</v>
      </c>
      <c r="R239" s="41">
        <v>46</v>
      </c>
      <c r="S239" s="41">
        <v>12</v>
      </c>
      <c r="T239" s="41">
        <v>26</v>
      </c>
      <c r="U239" s="39" t="s">
        <v>945</v>
      </c>
      <c r="V239" s="39" t="s">
        <v>938</v>
      </c>
    </row>
    <row r="240" s="8" customFormat="1" ht="102" customHeight="1" spans="1:22">
      <c r="A240" s="38">
        <v>4</v>
      </c>
      <c r="B240" s="107" t="s">
        <v>946</v>
      </c>
      <c r="C240" s="39" t="s">
        <v>947</v>
      </c>
      <c r="D240" s="41" t="s">
        <v>65</v>
      </c>
      <c r="E240" s="41" t="s">
        <v>143</v>
      </c>
      <c r="F240" s="57">
        <v>44956</v>
      </c>
      <c r="G240" s="49">
        <v>45107</v>
      </c>
      <c r="H240" s="115" t="s">
        <v>93</v>
      </c>
      <c r="I240" s="41" t="s">
        <v>68</v>
      </c>
      <c r="J240" s="65" t="s">
        <v>211</v>
      </c>
      <c r="K240" s="41" t="s">
        <v>93</v>
      </c>
      <c r="L240" s="41" t="s">
        <v>948</v>
      </c>
      <c r="M240" s="65">
        <v>90</v>
      </c>
      <c r="N240" s="65">
        <v>90</v>
      </c>
      <c r="O240" s="65"/>
      <c r="P240" s="65"/>
      <c r="Q240" s="41">
        <v>223</v>
      </c>
      <c r="R240" s="41">
        <v>677</v>
      </c>
      <c r="S240" s="41">
        <v>79</v>
      </c>
      <c r="T240" s="41">
        <v>211</v>
      </c>
      <c r="U240" s="39" t="s">
        <v>949</v>
      </c>
      <c r="V240" s="39" t="s">
        <v>938</v>
      </c>
    </row>
    <row r="241" s="8" customFormat="1" ht="121" customHeight="1" spans="1:22">
      <c r="A241" s="38">
        <v>5</v>
      </c>
      <c r="B241" s="107" t="s">
        <v>950</v>
      </c>
      <c r="C241" s="39" t="s">
        <v>951</v>
      </c>
      <c r="D241" s="41" t="s">
        <v>65</v>
      </c>
      <c r="E241" s="41" t="s">
        <v>143</v>
      </c>
      <c r="F241" s="57">
        <v>44956</v>
      </c>
      <c r="G241" s="49">
        <v>45107</v>
      </c>
      <c r="H241" s="115" t="s">
        <v>93</v>
      </c>
      <c r="I241" s="41" t="s">
        <v>68</v>
      </c>
      <c r="J241" s="65" t="s">
        <v>211</v>
      </c>
      <c r="K241" s="41" t="s">
        <v>93</v>
      </c>
      <c r="L241" s="41" t="s">
        <v>364</v>
      </c>
      <c r="M241" s="41">
        <v>80</v>
      </c>
      <c r="N241" s="65">
        <v>80</v>
      </c>
      <c r="O241" s="41"/>
      <c r="P241" s="41"/>
      <c r="Q241" s="41">
        <v>135</v>
      </c>
      <c r="R241" s="41">
        <v>479</v>
      </c>
      <c r="S241" s="41">
        <v>56</v>
      </c>
      <c r="T241" s="41">
        <v>119</v>
      </c>
      <c r="U241" s="39" t="s">
        <v>952</v>
      </c>
      <c r="V241" s="39" t="s">
        <v>938</v>
      </c>
    </row>
    <row r="242" s="8" customFormat="1" ht="96" customHeight="1" spans="1:22">
      <c r="A242" s="38">
        <v>6</v>
      </c>
      <c r="B242" s="39" t="s">
        <v>953</v>
      </c>
      <c r="C242" s="39" t="s">
        <v>954</v>
      </c>
      <c r="D242" s="41" t="s">
        <v>65</v>
      </c>
      <c r="E242" s="41" t="s">
        <v>143</v>
      </c>
      <c r="F242" s="49">
        <v>44927</v>
      </c>
      <c r="G242" s="49">
        <v>45107</v>
      </c>
      <c r="H242" s="41" t="s">
        <v>75</v>
      </c>
      <c r="I242" s="41" t="s">
        <v>68</v>
      </c>
      <c r="J242" s="65" t="s">
        <v>211</v>
      </c>
      <c r="K242" s="41" t="s">
        <v>75</v>
      </c>
      <c r="L242" s="41" t="s">
        <v>400</v>
      </c>
      <c r="M242" s="65">
        <v>50</v>
      </c>
      <c r="N242" s="65">
        <v>50</v>
      </c>
      <c r="O242" s="65"/>
      <c r="P242" s="65"/>
      <c r="Q242" s="64">
        <v>130</v>
      </c>
      <c r="R242" s="64">
        <v>500</v>
      </c>
      <c r="S242" s="64">
        <v>60</v>
      </c>
      <c r="T242" s="64">
        <v>200</v>
      </c>
      <c r="U242" s="39" t="s">
        <v>955</v>
      </c>
      <c r="V242" s="39" t="s">
        <v>938</v>
      </c>
    </row>
    <row r="243" s="8" customFormat="1" ht="85" customHeight="1" spans="1:22">
      <c r="A243" s="38">
        <v>7</v>
      </c>
      <c r="B243" s="39" t="s">
        <v>956</v>
      </c>
      <c r="C243" s="39" t="s">
        <v>957</v>
      </c>
      <c r="D243" s="41" t="s">
        <v>65</v>
      </c>
      <c r="E243" s="41" t="s">
        <v>124</v>
      </c>
      <c r="F243" s="49">
        <v>44956</v>
      </c>
      <c r="G243" s="49">
        <v>45107</v>
      </c>
      <c r="H243" s="41" t="s">
        <v>75</v>
      </c>
      <c r="I243" s="41" t="s">
        <v>68</v>
      </c>
      <c r="J243" s="65" t="s">
        <v>211</v>
      </c>
      <c r="K243" s="41" t="s">
        <v>75</v>
      </c>
      <c r="L243" s="41" t="s">
        <v>89</v>
      </c>
      <c r="M243" s="65">
        <v>80</v>
      </c>
      <c r="N243" s="65">
        <v>80</v>
      </c>
      <c r="O243" s="65"/>
      <c r="P243" s="65"/>
      <c r="Q243" s="64">
        <v>130</v>
      </c>
      <c r="R243" s="64">
        <v>345</v>
      </c>
      <c r="S243" s="64">
        <v>46</v>
      </c>
      <c r="T243" s="64">
        <v>106</v>
      </c>
      <c r="U243" s="39" t="s">
        <v>958</v>
      </c>
      <c r="V243" s="39" t="s">
        <v>938</v>
      </c>
    </row>
    <row r="244" s="8" customFormat="1" ht="94" customHeight="1" spans="1:22">
      <c r="A244" s="38">
        <v>8</v>
      </c>
      <c r="B244" s="39" t="s">
        <v>959</v>
      </c>
      <c r="C244" s="39" t="s">
        <v>960</v>
      </c>
      <c r="D244" s="41" t="s">
        <v>65</v>
      </c>
      <c r="E244" s="41" t="s">
        <v>124</v>
      </c>
      <c r="F244" s="49">
        <v>44956</v>
      </c>
      <c r="G244" s="49">
        <v>45107</v>
      </c>
      <c r="H244" s="41" t="s">
        <v>75</v>
      </c>
      <c r="I244" s="41" t="s">
        <v>68</v>
      </c>
      <c r="J244" s="65" t="s">
        <v>211</v>
      </c>
      <c r="K244" s="41" t="s">
        <v>75</v>
      </c>
      <c r="L244" s="41" t="s">
        <v>961</v>
      </c>
      <c r="M244" s="65">
        <v>150</v>
      </c>
      <c r="N244" s="65">
        <v>150</v>
      </c>
      <c r="O244" s="65"/>
      <c r="P244" s="65"/>
      <c r="Q244" s="64">
        <v>1985</v>
      </c>
      <c r="R244" s="64">
        <v>4892</v>
      </c>
      <c r="S244" s="64">
        <v>780</v>
      </c>
      <c r="T244" s="64">
        <v>2127</v>
      </c>
      <c r="U244" s="39" t="s">
        <v>962</v>
      </c>
      <c r="V244" s="39" t="s">
        <v>938</v>
      </c>
    </row>
    <row r="245" s="8" customFormat="1" ht="95" customHeight="1" spans="1:22">
      <c r="A245" s="38">
        <v>9</v>
      </c>
      <c r="B245" s="39" t="s">
        <v>963</v>
      </c>
      <c r="C245" s="39" t="s">
        <v>964</v>
      </c>
      <c r="D245" s="41" t="s">
        <v>65</v>
      </c>
      <c r="E245" s="41" t="s">
        <v>143</v>
      </c>
      <c r="F245" s="49">
        <v>44956</v>
      </c>
      <c r="G245" s="49">
        <v>45107</v>
      </c>
      <c r="H245" s="41" t="s">
        <v>381</v>
      </c>
      <c r="I245" s="41" t="s">
        <v>68</v>
      </c>
      <c r="J245" s="65" t="s">
        <v>211</v>
      </c>
      <c r="K245" s="41" t="s">
        <v>381</v>
      </c>
      <c r="L245" s="41" t="s">
        <v>656</v>
      </c>
      <c r="M245" s="65">
        <v>30</v>
      </c>
      <c r="N245" s="65">
        <v>30</v>
      </c>
      <c r="O245" s="65"/>
      <c r="P245" s="65"/>
      <c r="Q245" s="197">
        <v>279</v>
      </c>
      <c r="R245" s="197">
        <v>855</v>
      </c>
      <c r="S245" s="197">
        <v>127</v>
      </c>
      <c r="T245" s="197">
        <v>283</v>
      </c>
      <c r="U245" s="81" t="s">
        <v>965</v>
      </c>
      <c r="V245" s="39" t="s">
        <v>938</v>
      </c>
    </row>
    <row r="246" s="8" customFormat="1" ht="113" customHeight="1" spans="1:22">
      <c r="A246" s="38">
        <v>10</v>
      </c>
      <c r="B246" s="107" t="s">
        <v>966</v>
      </c>
      <c r="C246" s="39" t="s">
        <v>967</v>
      </c>
      <c r="D246" s="41" t="s">
        <v>65</v>
      </c>
      <c r="E246" s="41" t="s">
        <v>143</v>
      </c>
      <c r="F246" s="49">
        <v>44956</v>
      </c>
      <c r="G246" s="49">
        <v>45107</v>
      </c>
      <c r="H246" s="115" t="s">
        <v>80</v>
      </c>
      <c r="I246" s="41" t="s">
        <v>68</v>
      </c>
      <c r="J246" s="65" t="s">
        <v>211</v>
      </c>
      <c r="K246" s="41" t="s">
        <v>80</v>
      </c>
      <c r="L246" s="120" t="s">
        <v>329</v>
      </c>
      <c r="M246" s="119">
        <v>150</v>
      </c>
      <c r="N246" s="65">
        <v>150</v>
      </c>
      <c r="O246" s="119"/>
      <c r="P246" s="119"/>
      <c r="Q246" s="198">
        <v>65</v>
      </c>
      <c r="R246" s="198">
        <v>20</v>
      </c>
      <c r="S246" s="197">
        <v>49</v>
      </c>
      <c r="T246" s="197">
        <v>256</v>
      </c>
      <c r="U246" s="107" t="s">
        <v>968</v>
      </c>
      <c r="V246" s="39" t="s">
        <v>938</v>
      </c>
    </row>
    <row r="247" s="8" customFormat="1" ht="85" customHeight="1" spans="1:22">
      <c r="A247" s="38">
        <v>11</v>
      </c>
      <c r="B247" s="107" t="s">
        <v>969</v>
      </c>
      <c r="C247" s="39" t="s">
        <v>970</v>
      </c>
      <c r="D247" s="41" t="s">
        <v>65</v>
      </c>
      <c r="E247" s="41" t="s">
        <v>143</v>
      </c>
      <c r="F247" s="57">
        <v>44956</v>
      </c>
      <c r="G247" s="49">
        <v>45107</v>
      </c>
      <c r="H247" s="120" t="s">
        <v>93</v>
      </c>
      <c r="I247" s="41" t="s">
        <v>68</v>
      </c>
      <c r="J247" s="65" t="s">
        <v>211</v>
      </c>
      <c r="K247" s="120" t="s">
        <v>93</v>
      </c>
      <c r="L247" s="41" t="s">
        <v>917</v>
      </c>
      <c r="M247" s="51">
        <v>50</v>
      </c>
      <c r="N247" s="65">
        <v>50</v>
      </c>
      <c r="O247" s="51"/>
      <c r="P247" s="51"/>
      <c r="Q247" s="51">
        <v>155</v>
      </c>
      <c r="R247" s="51">
        <v>265</v>
      </c>
      <c r="S247" s="120">
        <v>22</v>
      </c>
      <c r="T247" s="120">
        <v>43</v>
      </c>
      <c r="U247" s="39" t="s">
        <v>971</v>
      </c>
      <c r="V247" s="39" t="s">
        <v>938</v>
      </c>
    </row>
    <row r="248" s="8" customFormat="1" ht="95" customHeight="1" spans="1:22">
      <c r="A248" s="38">
        <v>12</v>
      </c>
      <c r="B248" s="39" t="s">
        <v>972</v>
      </c>
      <c r="C248" s="166" t="s">
        <v>973</v>
      </c>
      <c r="D248" s="41" t="s">
        <v>65</v>
      </c>
      <c r="E248" s="41" t="s">
        <v>143</v>
      </c>
      <c r="F248" s="57">
        <v>44956</v>
      </c>
      <c r="G248" s="49">
        <v>45107</v>
      </c>
      <c r="H248" s="41" t="s">
        <v>210</v>
      </c>
      <c r="I248" s="41" t="s">
        <v>68</v>
      </c>
      <c r="J248" s="65" t="s">
        <v>211</v>
      </c>
      <c r="K248" s="41" t="s">
        <v>210</v>
      </c>
      <c r="L248" s="41" t="s">
        <v>869</v>
      </c>
      <c r="M248" s="51">
        <v>95</v>
      </c>
      <c r="N248" s="65">
        <v>95</v>
      </c>
      <c r="O248" s="51"/>
      <c r="P248" s="51"/>
      <c r="Q248" s="51">
        <v>60</v>
      </c>
      <c r="R248" s="51">
        <v>244</v>
      </c>
      <c r="S248" s="120">
        <v>38</v>
      </c>
      <c r="T248" s="120">
        <v>113</v>
      </c>
      <c r="U248" s="39" t="s">
        <v>974</v>
      </c>
      <c r="V248" s="39" t="s">
        <v>938</v>
      </c>
    </row>
    <row r="249" s="8" customFormat="1" ht="100" customHeight="1" spans="1:22">
      <c r="A249" s="38">
        <v>13</v>
      </c>
      <c r="B249" s="39" t="s">
        <v>975</v>
      </c>
      <c r="C249" s="39" t="s">
        <v>976</v>
      </c>
      <c r="D249" s="41" t="s">
        <v>65</v>
      </c>
      <c r="E249" s="41" t="s">
        <v>143</v>
      </c>
      <c r="F249" s="57">
        <v>44956</v>
      </c>
      <c r="G249" s="49">
        <v>45107</v>
      </c>
      <c r="H249" s="41" t="s">
        <v>210</v>
      </c>
      <c r="I249" s="41" t="s">
        <v>68</v>
      </c>
      <c r="J249" s="65" t="s">
        <v>211</v>
      </c>
      <c r="K249" s="41" t="s">
        <v>210</v>
      </c>
      <c r="L249" s="41" t="s">
        <v>212</v>
      </c>
      <c r="M249" s="41">
        <v>80</v>
      </c>
      <c r="N249" s="41">
        <v>80</v>
      </c>
      <c r="O249" s="41"/>
      <c r="P249" s="41"/>
      <c r="Q249" s="41">
        <v>46</v>
      </c>
      <c r="R249" s="41">
        <v>138</v>
      </c>
      <c r="S249" s="41">
        <v>19</v>
      </c>
      <c r="T249" s="41">
        <v>62</v>
      </c>
      <c r="U249" s="39" t="s">
        <v>977</v>
      </c>
      <c r="V249" s="39" t="s">
        <v>938</v>
      </c>
    </row>
    <row r="250" s="8" customFormat="1" ht="112" customHeight="1" spans="1:22">
      <c r="A250" s="38">
        <v>14</v>
      </c>
      <c r="B250" s="39" t="s">
        <v>978</v>
      </c>
      <c r="C250" s="39" t="s">
        <v>979</v>
      </c>
      <c r="D250" s="41" t="s">
        <v>65</v>
      </c>
      <c r="E250" s="41" t="s">
        <v>143</v>
      </c>
      <c r="F250" s="57">
        <v>44956</v>
      </c>
      <c r="G250" s="49">
        <v>45107</v>
      </c>
      <c r="H250" s="41" t="s">
        <v>210</v>
      </c>
      <c r="I250" s="41" t="s">
        <v>68</v>
      </c>
      <c r="J250" s="65" t="s">
        <v>211</v>
      </c>
      <c r="K250" s="41" t="s">
        <v>210</v>
      </c>
      <c r="L250" s="41" t="s">
        <v>980</v>
      </c>
      <c r="M250" s="41">
        <v>50</v>
      </c>
      <c r="N250" s="41">
        <v>50</v>
      </c>
      <c r="O250" s="41"/>
      <c r="P250" s="41"/>
      <c r="Q250" s="41">
        <v>49</v>
      </c>
      <c r="R250" s="41">
        <v>177</v>
      </c>
      <c r="S250" s="41">
        <v>23</v>
      </c>
      <c r="T250" s="41">
        <v>48</v>
      </c>
      <c r="U250" s="39" t="s">
        <v>981</v>
      </c>
      <c r="V250" s="39" t="s">
        <v>938</v>
      </c>
    </row>
    <row r="251" s="8" customFormat="1" ht="112" customHeight="1" spans="1:22">
      <c r="A251" s="38">
        <v>15</v>
      </c>
      <c r="B251" s="39" t="s">
        <v>982</v>
      </c>
      <c r="C251" s="165" t="s">
        <v>983</v>
      </c>
      <c r="D251" s="41" t="s">
        <v>65</v>
      </c>
      <c r="E251" s="41" t="s">
        <v>143</v>
      </c>
      <c r="F251" s="57">
        <v>44956</v>
      </c>
      <c r="G251" s="49">
        <v>45107</v>
      </c>
      <c r="H251" s="41" t="s">
        <v>210</v>
      </c>
      <c r="I251" s="41" t="s">
        <v>68</v>
      </c>
      <c r="J251" s="65" t="s">
        <v>211</v>
      </c>
      <c r="K251" s="41" t="s">
        <v>210</v>
      </c>
      <c r="L251" s="57" t="s">
        <v>427</v>
      </c>
      <c r="M251" s="65">
        <v>50</v>
      </c>
      <c r="N251" s="65">
        <v>50</v>
      </c>
      <c r="O251" s="65"/>
      <c r="P251" s="65"/>
      <c r="Q251" s="64">
        <v>46</v>
      </c>
      <c r="R251" s="64">
        <v>132</v>
      </c>
      <c r="S251" s="64">
        <v>24</v>
      </c>
      <c r="T251" s="64">
        <v>78</v>
      </c>
      <c r="U251" s="39" t="s">
        <v>984</v>
      </c>
      <c r="V251" s="39" t="s">
        <v>938</v>
      </c>
    </row>
    <row r="252" s="8" customFormat="1" ht="151" customHeight="1" spans="1:22">
      <c r="A252" s="38">
        <v>16</v>
      </c>
      <c r="B252" s="132" t="s">
        <v>985</v>
      </c>
      <c r="C252" s="39" t="s">
        <v>986</v>
      </c>
      <c r="D252" s="57" t="s">
        <v>65</v>
      </c>
      <c r="E252" s="41" t="s">
        <v>143</v>
      </c>
      <c r="F252" s="57">
        <v>44956</v>
      </c>
      <c r="G252" s="49">
        <v>45107</v>
      </c>
      <c r="H252" s="57" t="s">
        <v>200</v>
      </c>
      <c r="I252" s="41" t="s">
        <v>68</v>
      </c>
      <c r="J252" s="65" t="s">
        <v>211</v>
      </c>
      <c r="K252" s="57" t="s">
        <v>200</v>
      </c>
      <c r="L252" s="57" t="s">
        <v>385</v>
      </c>
      <c r="M252" s="65">
        <v>50</v>
      </c>
      <c r="N252" s="65">
        <v>50</v>
      </c>
      <c r="O252" s="65"/>
      <c r="P252" s="65"/>
      <c r="Q252" s="64">
        <v>97</v>
      </c>
      <c r="R252" s="64">
        <v>193</v>
      </c>
      <c r="S252" s="64">
        <v>45</v>
      </c>
      <c r="T252" s="64">
        <v>92</v>
      </c>
      <c r="U252" s="132" t="s">
        <v>987</v>
      </c>
      <c r="V252" s="39" t="s">
        <v>938</v>
      </c>
    </row>
    <row r="253" s="8" customFormat="1" ht="99" customHeight="1" spans="1:22">
      <c r="A253" s="38">
        <v>17</v>
      </c>
      <c r="B253" s="132" t="s">
        <v>988</v>
      </c>
      <c r="C253" s="39" t="s">
        <v>989</v>
      </c>
      <c r="D253" s="57" t="s">
        <v>65</v>
      </c>
      <c r="E253" s="41" t="s">
        <v>143</v>
      </c>
      <c r="F253" s="57">
        <v>44956</v>
      </c>
      <c r="G253" s="49">
        <v>45107</v>
      </c>
      <c r="H253" s="57" t="s">
        <v>200</v>
      </c>
      <c r="I253" s="41" t="s">
        <v>68</v>
      </c>
      <c r="J253" s="65" t="s">
        <v>211</v>
      </c>
      <c r="K253" s="57" t="s">
        <v>200</v>
      </c>
      <c r="L253" s="57" t="s">
        <v>990</v>
      </c>
      <c r="M253" s="65">
        <v>20</v>
      </c>
      <c r="N253" s="65">
        <v>20</v>
      </c>
      <c r="O253" s="65"/>
      <c r="P253" s="65"/>
      <c r="Q253" s="64">
        <v>213</v>
      </c>
      <c r="R253" s="64">
        <v>622</v>
      </c>
      <c r="S253" s="64">
        <v>83</v>
      </c>
      <c r="T253" s="64">
        <v>193</v>
      </c>
      <c r="U253" s="132" t="s">
        <v>991</v>
      </c>
      <c r="V253" s="39" t="s">
        <v>938</v>
      </c>
    </row>
    <row r="254" s="8" customFormat="1" ht="126" customHeight="1" spans="1:22">
      <c r="A254" s="38">
        <v>18</v>
      </c>
      <c r="B254" s="132" t="s">
        <v>992</v>
      </c>
      <c r="C254" s="39" t="s">
        <v>993</v>
      </c>
      <c r="D254" s="57" t="s">
        <v>65</v>
      </c>
      <c r="E254" s="41" t="s">
        <v>143</v>
      </c>
      <c r="F254" s="57">
        <v>44956</v>
      </c>
      <c r="G254" s="49">
        <v>45107</v>
      </c>
      <c r="H254" s="57" t="s">
        <v>200</v>
      </c>
      <c r="I254" s="41" t="s">
        <v>68</v>
      </c>
      <c r="J254" s="65" t="s">
        <v>211</v>
      </c>
      <c r="K254" s="57" t="s">
        <v>200</v>
      </c>
      <c r="L254" s="57" t="s">
        <v>450</v>
      </c>
      <c r="M254" s="65">
        <v>50</v>
      </c>
      <c r="N254" s="65">
        <v>50</v>
      </c>
      <c r="O254" s="65"/>
      <c r="P254" s="65"/>
      <c r="Q254" s="64">
        <v>73</v>
      </c>
      <c r="R254" s="64">
        <v>212</v>
      </c>
      <c r="S254" s="64">
        <v>35</v>
      </c>
      <c r="T254" s="64">
        <v>101</v>
      </c>
      <c r="U254" s="132" t="s">
        <v>994</v>
      </c>
      <c r="V254" s="39" t="s">
        <v>938</v>
      </c>
    </row>
    <row r="255" s="8" customFormat="1" ht="94" customHeight="1" spans="1:22">
      <c r="A255" s="38">
        <v>19</v>
      </c>
      <c r="B255" s="132" t="s">
        <v>995</v>
      </c>
      <c r="C255" s="39" t="s">
        <v>996</v>
      </c>
      <c r="D255" s="57" t="s">
        <v>65</v>
      </c>
      <c r="E255" s="41" t="s">
        <v>143</v>
      </c>
      <c r="F255" s="57">
        <v>44956</v>
      </c>
      <c r="G255" s="49">
        <v>45107</v>
      </c>
      <c r="H255" s="57" t="s">
        <v>200</v>
      </c>
      <c r="I255" s="41" t="s">
        <v>68</v>
      </c>
      <c r="J255" s="65" t="s">
        <v>211</v>
      </c>
      <c r="K255" s="57" t="s">
        <v>200</v>
      </c>
      <c r="L255" s="41" t="s">
        <v>714</v>
      </c>
      <c r="M255" s="65">
        <v>50</v>
      </c>
      <c r="N255" s="65">
        <v>50</v>
      </c>
      <c r="O255" s="65"/>
      <c r="P255" s="65"/>
      <c r="Q255" s="64">
        <v>36</v>
      </c>
      <c r="R255" s="64">
        <v>86</v>
      </c>
      <c r="S255" s="64">
        <v>21</v>
      </c>
      <c r="T255" s="64">
        <v>65</v>
      </c>
      <c r="U255" s="39" t="s">
        <v>997</v>
      </c>
      <c r="V255" s="39" t="s">
        <v>938</v>
      </c>
    </row>
    <row r="256" s="8" customFormat="1" ht="133" customHeight="1" spans="1:22">
      <c r="A256" s="38">
        <v>20</v>
      </c>
      <c r="B256" s="39" t="s">
        <v>998</v>
      </c>
      <c r="C256" s="39" t="s">
        <v>999</v>
      </c>
      <c r="D256" s="41" t="s">
        <v>65</v>
      </c>
      <c r="E256" s="41" t="s">
        <v>143</v>
      </c>
      <c r="F256" s="57">
        <v>44956</v>
      </c>
      <c r="G256" s="49">
        <v>45107</v>
      </c>
      <c r="H256" s="41" t="s">
        <v>205</v>
      </c>
      <c r="I256" s="41" t="s">
        <v>68</v>
      </c>
      <c r="J256" s="65" t="s">
        <v>211</v>
      </c>
      <c r="K256" s="41" t="s">
        <v>205</v>
      </c>
      <c r="L256" s="41" t="s">
        <v>334</v>
      </c>
      <c r="M256" s="65">
        <v>80</v>
      </c>
      <c r="N256" s="65">
        <v>80</v>
      </c>
      <c r="O256" s="65"/>
      <c r="P256" s="65"/>
      <c r="Q256" s="64">
        <v>60</v>
      </c>
      <c r="R256" s="64">
        <v>190</v>
      </c>
      <c r="S256" s="64">
        <v>30</v>
      </c>
      <c r="T256" s="64">
        <v>90</v>
      </c>
      <c r="U256" s="81" t="s">
        <v>1000</v>
      </c>
      <c r="V256" s="39" t="s">
        <v>938</v>
      </c>
    </row>
    <row r="257" s="8" customFormat="1" ht="110" customHeight="1" spans="1:22">
      <c r="A257" s="38">
        <v>21</v>
      </c>
      <c r="B257" s="39" t="s">
        <v>1001</v>
      </c>
      <c r="C257" s="39" t="s">
        <v>1002</v>
      </c>
      <c r="D257" s="199" t="s">
        <v>65</v>
      </c>
      <c r="E257" s="41" t="s">
        <v>143</v>
      </c>
      <c r="F257" s="57">
        <v>44956</v>
      </c>
      <c r="G257" s="49">
        <v>45107</v>
      </c>
      <c r="H257" s="41" t="s">
        <v>205</v>
      </c>
      <c r="I257" s="41" t="s">
        <v>68</v>
      </c>
      <c r="J257" s="65" t="s">
        <v>211</v>
      </c>
      <c r="K257" s="41" t="s">
        <v>205</v>
      </c>
      <c r="L257" s="41" t="s">
        <v>528</v>
      </c>
      <c r="M257" s="65">
        <v>50</v>
      </c>
      <c r="N257" s="65">
        <v>50</v>
      </c>
      <c r="O257" s="65"/>
      <c r="P257" s="65"/>
      <c r="Q257" s="64">
        <v>359</v>
      </c>
      <c r="R257" s="64">
        <v>834</v>
      </c>
      <c r="S257" s="64">
        <v>166</v>
      </c>
      <c r="T257" s="64">
        <v>434</v>
      </c>
      <c r="U257" s="39" t="s">
        <v>1003</v>
      </c>
      <c r="V257" s="39" t="s">
        <v>938</v>
      </c>
    </row>
    <row r="258" s="8" customFormat="1" ht="233" customHeight="1" spans="1:22">
      <c r="A258" s="38">
        <v>22</v>
      </c>
      <c r="B258" s="39" t="s">
        <v>1004</v>
      </c>
      <c r="C258" s="39" t="s">
        <v>1005</v>
      </c>
      <c r="D258" s="41" t="s">
        <v>65</v>
      </c>
      <c r="E258" s="41" t="s">
        <v>143</v>
      </c>
      <c r="F258" s="57">
        <v>44956</v>
      </c>
      <c r="G258" s="49">
        <v>45107</v>
      </c>
      <c r="H258" s="45" t="s">
        <v>67</v>
      </c>
      <c r="I258" s="41" t="s">
        <v>68</v>
      </c>
      <c r="J258" s="65" t="s">
        <v>211</v>
      </c>
      <c r="K258" s="51" t="s">
        <v>67</v>
      </c>
      <c r="L258" s="51" t="s">
        <v>440</v>
      </c>
      <c r="M258" s="65">
        <v>80</v>
      </c>
      <c r="N258" s="65">
        <v>80</v>
      </c>
      <c r="O258" s="65"/>
      <c r="P258" s="65"/>
      <c r="Q258" s="73">
        <v>40</v>
      </c>
      <c r="R258" s="73">
        <v>137</v>
      </c>
      <c r="S258" s="73">
        <v>4</v>
      </c>
      <c r="T258" s="73">
        <v>8</v>
      </c>
      <c r="U258" s="215" t="s">
        <v>1006</v>
      </c>
      <c r="V258" s="215" t="s">
        <v>938</v>
      </c>
    </row>
    <row r="259" s="8" customFormat="1" ht="91" customHeight="1" spans="1:22">
      <c r="A259" s="38">
        <v>23</v>
      </c>
      <c r="B259" s="39" t="s">
        <v>1007</v>
      </c>
      <c r="C259" s="39" t="s">
        <v>1008</v>
      </c>
      <c r="D259" s="41" t="s">
        <v>65</v>
      </c>
      <c r="E259" s="41" t="s">
        <v>143</v>
      </c>
      <c r="F259" s="57">
        <v>44956</v>
      </c>
      <c r="G259" s="49">
        <v>45107</v>
      </c>
      <c r="H259" s="41" t="s">
        <v>190</v>
      </c>
      <c r="I259" s="41" t="s">
        <v>68</v>
      </c>
      <c r="J259" s="65" t="s">
        <v>211</v>
      </c>
      <c r="K259" s="41" t="s">
        <v>190</v>
      </c>
      <c r="L259" s="41" t="s">
        <v>698</v>
      </c>
      <c r="M259" s="65">
        <v>50</v>
      </c>
      <c r="N259" s="65">
        <v>50</v>
      </c>
      <c r="O259" s="65"/>
      <c r="P259" s="65"/>
      <c r="Q259" s="64">
        <v>83</v>
      </c>
      <c r="R259" s="64">
        <v>222</v>
      </c>
      <c r="S259" s="64">
        <v>50</v>
      </c>
      <c r="T259" s="64">
        <v>125</v>
      </c>
      <c r="U259" s="39" t="s">
        <v>1009</v>
      </c>
      <c r="V259" s="39" t="s">
        <v>938</v>
      </c>
    </row>
    <row r="260" s="8" customFormat="1" ht="74" customHeight="1" spans="1:22">
      <c r="A260" s="38">
        <v>24</v>
      </c>
      <c r="B260" s="39" t="s">
        <v>1010</v>
      </c>
      <c r="C260" s="39" t="s">
        <v>1011</v>
      </c>
      <c r="D260" s="41" t="s">
        <v>173</v>
      </c>
      <c r="E260" s="41" t="s">
        <v>143</v>
      </c>
      <c r="F260" s="57">
        <v>44956</v>
      </c>
      <c r="G260" s="49">
        <v>45107</v>
      </c>
      <c r="H260" s="41" t="s">
        <v>190</v>
      </c>
      <c r="I260" s="41" t="s">
        <v>68</v>
      </c>
      <c r="J260" s="65" t="s">
        <v>211</v>
      </c>
      <c r="K260" s="41" t="s">
        <v>190</v>
      </c>
      <c r="L260" s="41" t="s">
        <v>263</v>
      </c>
      <c r="M260" s="65">
        <v>50</v>
      </c>
      <c r="N260" s="65">
        <v>50</v>
      </c>
      <c r="O260" s="65"/>
      <c r="P260" s="65"/>
      <c r="Q260" s="64">
        <v>110</v>
      </c>
      <c r="R260" s="64">
        <v>270</v>
      </c>
      <c r="S260" s="64">
        <v>38</v>
      </c>
      <c r="T260" s="64">
        <v>108</v>
      </c>
      <c r="U260" s="39" t="s">
        <v>1012</v>
      </c>
      <c r="V260" s="39" t="s">
        <v>938</v>
      </c>
    </row>
    <row r="261" s="8" customFormat="1" ht="127" customHeight="1" spans="1:22">
      <c r="A261" s="38">
        <v>25</v>
      </c>
      <c r="B261" s="107" t="s">
        <v>1013</v>
      </c>
      <c r="C261" s="39" t="s">
        <v>1014</v>
      </c>
      <c r="D261" s="41" t="s">
        <v>65</v>
      </c>
      <c r="E261" s="41" t="s">
        <v>143</v>
      </c>
      <c r="F261" s="57">
        <v>44956</v>
      </c>
      <c r="G261" s="49">
        <v>45107</v>
      </c>
      <c r="H261" s="41" t="s">
        <v>240</v>
      </c>
      <c r="I261" s="41" t="s">
        <v>68</v>
      </c>
      <c r="J261" s="65" t="s">
        <v>211</v>
      </c>
      <c r="K261" s="115" t="s">
        <v>240</v>
      </c>
      <c r="L261" s="41" t="s">
        <v>319</v>
      </c>
      <c r="M261" s="65">
        <v>50</v>
      </c>
      <c r="N261" s="65">
        <v>50</v>
      </c>
      <c r="O261" s="65"/>
      <c r="P261" s="65"/>
      <c r="Q261" s="64">
        <v>73</v>
      </c>
      <c r="R261" s="64">
        <v>207</v>
      </c>
      <c r="S261" s="64">
        <v>14</v>
      </c>
      <c r="T261" s="64">
        <v>36</v>
      </c>
      <c r="U261" s="39" t="s">
        <v>1015</v>
      </c>
      <c r="V261" s="39" t="s">
        <v>938</v>
      </c>
    </row>
    <row r="262" s="8" customFormat="1" ht="138" customHeight="1" spans="1:22">
      <c r="A262" s="38">
        <v>26</v>
      </c>
      <c r="B262" s="107" t="s">
        <v>1016</v>
      </c>
      <c r="C262" s="39" t="s">
        <v>1017</v>
      </c>
      <c r="D262" s="41" t="s">
        <v>173</v>
      </c>
      <c r="E262" s="41" t="s">
        <v>143</v>
      </c>
      <c r="F262" s="57">
        <v>44956</v>
      </c>
      <c r="G262" s="49">
        <v>45107</v>
      </c>
      <c r="H262" s="41" t="s">
        <v>240</v>
      </c>
      <c r="I262" s="41" t="s">
        <v>68</v>
      </c>
      <c r="J262" s="65" t="s">
        <v>211</v>
      </c>
      <c r="K262" s="115" t="s">
        <v>240</v>
      </c>
      <c r="L262" s="41" t="s">
        <v>736</v>
      </c>
      <c r="M262" s="65">
        <v>50</v>
      </c>
      <c r="N262" s="65">
        <v>50</v>
      </c>
      <c r="O262" s="65"/>
      <c r="P262" s="65"/>
      <c r="Q262" s="64">
        <v>80</v>
      </c>
      <c r="R262" s="64">
        <v>221</v>
      </c>
      <c r="S262" s="64">
        <v>41</v>
      </c>
      <c r="T262" s="64">
        <v>109</v>
      </c>
      <c r="U262" s="39" t="s">
        <v>1018</v>
      </c>
      <c r="V262" s="39" t="s">
        <v>938</v>
      </c>
    </row>
    <row r="263" s="8" customFormat="1" ht="108" customHeight="1" spans="1:22">
      <c r="A263" s="38">
        <v>27</v>
      </c>
      <c r="B263" s="107" t="s">
        <v>1019</v>
      </c>
      <c r="C263" s="39" t="s">
        <v>1020</v>
      </c>
      <c r="D263" s="115" t="s">
        <v>65</v>
      </c>
      <c r="E263" s="41" t="s">
        <v>143</v>
      </c>
      <c r="F263" s="57">
        <v>44956</v>
      </c>
      <c r="G263" s="49">
        <v>45107</v>
      </c>
      <c r="H263" s="41" t="s">
        <v>240</v>
      </c>
      <c r="I263" s="41" t="s">
        <v>68</v>
      </c>
      <c r="J263" s="65" t="s">
        <v>211</v>
      </c>
      <c r="K263" s="115" t="s">
        <v>240</v>
      </c>
      <c r="L263" s="41" t="s">
        <v>1021</v>
      </c>
      <c r="M263" s="65">
        <v>50</v>
      </c>
      <c r="N263" s="65">
        <v>50</v>
      </c>
      <c r="O263" s="108"/>
      <c r="P263" s="108"/>
      <c r="Q263" s="41">
        <v>75</v>
      </c>
      <c r="R263" s="41">
        <v>214</v>
      </c>
      <c r="S263" s="41">
        <v>35</v>
      </c>
      <c r="T263" s="41">
        <v>87</v>
      </c>
      <c r="U263" s="39" t="s">
        <v>1022</v>
      </c>
      <c r="V263" s="39" t="s">
        <v>938</v>
      </c>
    </row>
    <row r="264" s="8" customFormat="1" ht="106" customHeight="1" spans="1:22">
      <c r="A264" s="38">
        <v>28</v>
      </c>
      <c r="B264" s="39" t="s">
        <v>1023</v>
      </c>
      <c r="C264" s="39" t="s">
        <v>1024</v>
      </c>
      <c r="D264" s="115" t="s">
        <v>65</v>
      </c>
      <c r="E264" s="41" t="s">
        <v>143</v>
      </c>
      <c r="F264" s="57">
        <v>44956</v>
      </c>
      <c r="G264" s="49">
        <v>45107</v>
      </c>
      <c r="H264" s="115" t="s">
        <v>131</v>
      </c>
      <c r="I264" s="41" t="s">
        <v>68</v>
      </c>
      <c r="J264" s="65" t="s">
        <v>211</v>
      </c>
      <c r="K264" s="115" t="s">
        <v>131</v>
      </c>
      <c r="L264" s="41" t="s">
        <v>350</v>
      </c>
      <c r="M264" s="65">
        <v>50</v>
      </c>
      <c r="N264" s="65">
        <v>50</v>
      </c>
      <c r="O264" s="108"/>
      <c r="P264" s="108"/>
      <c r="Q264" s="41">
        <v>16</v>
      </c>
      <c r="R264" s="41">
        <v>64</v>
      </c>
      <c r="S264" s="41">
        <v>16</v>
      </c>
      <c r="T264" s="41">
        <v>64</v>
      </c>
      <c r="U264" s="39" t="s">
        <v>1025</v>
      </c>
      <c r="V264" s="39" t="s">
        <v>938</v>
      </c>
    </row>
    <row r="265" s="8" customFormat="1" ht="138" customHeight="1" spans="1:22">
      <c r="A265" s="38">
        <v>29</v>
      </c>
      <c r="B265" s="39" t="s">
        <v>1026</v>
      </c>
      <c r="C265" s="39" t="s">
        <v>1027</v>
      </c>
      <c r="D265" s="115" t="s">
        <v>65</v>
      </c>
      <c r="E265" s="41" t="s">
        <v>143</v>
      </c>
      <c r="F265" s="57">
        <v>44956</v>
      </c>
      <c r="G265" s="49">
        <v>45107</v>
      </c>
      <c r="H265" s="115" t="s">
        <v>131</v>
      </c>
      <c r="I265" s="41" t="s">
        <v>68</v>
      </c>
      <c r="J265" s="65" t="s">
        <v>211</v>
      </c>
      <c r="K265" s="115" t="s">
        <v>131</v>
      </c>
      <c r="L265" s="41" t="s">
        <v>901</v>
      </c>
      <c r="M265" s="70">
        <v>98</v>
      </c>
      <c r="N265" s="70">
        <v>98</v>
      </c>
      <c r="O265" s="211"/>
      <c r="P265" s="211"/>
      <c r="Q265" s="65">
        <v>270</v>
      </c>
      <c r="R265" s="65">
        <v>827</v>
      </c>
      <c r="S265" s="70">
        <v>81</v>
      </c>
      <c r="T265" s="70">
        <v>217</v>
      </c>
      <c r="U265" s="39" t="s">
        <v>1028</v>
      </c>
      <c r="V265" s="39" t="s">
        <v>938</v>
      </c>
    </row>
    <row r="266" s="8" customFormat="1" ht="176" customHeight="1" spans="1:22">
      <c r="A266" s="38">
        <v>30</v>
      </c>
      <c r="B266" s="87" t="s">
        <v>1029</v>
      </c>
      <c r="C266" s="39" t="s">
        <v>1030</v>
      </c>
      <c r="D266" s="115" t="s">
        <v>65</v>
      </c>
      <c r="E266" s="41" t="s">
        <v>143</v>
      </c>
      <c r="F266" s="57">
        <v>44956</v>
      </c>
      <c r="G266" s="49">
        <v>45107</v>
      </c>
      <c r="H266" s="115" t="s">
        <v>131</v>
      </c>
      <c r="I266" s="41" t="s">
        <v>68</v>
      </c>
      <c r="J266" s="65" t="s">
        <v>211</v>
      </c>
      <c r="K266" s="115" t="s">
        <v>131</v>
      </c>
      <c r="L266" s="41" t="s">
        <v>828</v>
      </c>
      <c r="M266" s="65">
        <v>80</v>
      </c>
      <c r="N266" s="65">
        <v>80</v>
      </c>
      <c r="O266" s="108"/>
      <c r="P266" s="108"/>
      <c r="Q266" s="115" t="s">
        <v>1031</v>
      </c>
      <c r="R266" s="115" t="s">
        <v>1032</v>
      </c>
      <c r="S266" s="115" t="s">
        <v>1033</v>
      </c>
      <c r="T266" s="115" t="s">
        <v>1034</v>
      </c>
      <c r="U266" s="39" t="s">
        <v>1035</v>
      </c>
      <c r="V266" s="39" t="s">
        <v>938</v>
      </c>
    </row>
    <row r="267" s="14" customFormat="1" ht="134" customHeight="1" spans="1:22">
      <c r="A267" s="38">
        <v>31</v>
      </c>
      <c r="B267" s="87" t="s">
        <v>1036</v>
      </c>
      <c r="C267" s="39" t="s">
        <v>1037</v>
      </c>
      <c r="D267" s="115" t="s">
        <v>65</v>
      </c>
      <c r="E267" s="41" t="s">
        <v>143</v>
      </c>
      <c r="F267" s="57">
        <v>44956</v>
      </c>
      <c r="G267" s="49">
        <v>45107</v>
      </c>
      <c r="H267" s="41" t="s">
        <v>394</v>
      </c>
      <c r="I267" s="41" t="s">
        <v>68</v>
      </c>
      <c r="J267" s="65" t="s">
        <v>211</v>
      </c>
      <c r="K267" s="41" t="s">
        <v>394</v>
      </c>
      <c r="L267" s="41" t="s">
        <v>1038</v>
      </c>
      <c r="M267" s="65">
        <v>80</v>
      </c>
      <c r="N267" s="65">
        <v>80</v>
      </c>
      <c r="O267" s="50"/>
      <c r="P267" s="50"/>
      <c r="Q267" s="41">
        <v>223</v>
      </c>
      <c r="R267" s="41">
        <v>718</v>
      </c>
      <c r="S267" s="41">
        <v>115</v>
      </c>
      <c r="T267" s="41">
        <v>362</v>
      </c>
      <c r="U267" s="39" t="s">
        <v>1039</v>
      </c>
      <c r="V267" s="39" t="s">
        <v>938</v>
      </c>
    </row>
    <row r="268" s="4" customFormat="1" ht="107" customHeight="1" spans="1:22">
      <c r="A268" s="38">
        <v>32</v>
      </c>
      <c r="B268" s="107" t="s">
        <v>1040</v>
      </c>
      <c r="C268" s="82" t="s">
        <v>1041</v>
      </c>
      <c r="D268" s="38" t="s">
        <v>65</v>
      </c>
      <c r="E268" s="38" t="s">
        <v>98</v>
      </c>
      <c r="F268" s="57">
        <v>44865</v>
      </c>
      <c r="G268" s="57">
        <v>45230</v>
      </c>
      <c r="H268" s="38" t="s">
        <v>80</v>
      </c>
      <c r="I268" s="38" t="s">
        <v>191</v>
      </c>
      <c r="J268" s="65" t="s">
        <v>211</v>
      </c>
      <c r="K268" s="38" t="s">
        <v>80</v>
      </c>
      <c r="L268" s="38" t="s">
        <v>1042</v>
      </c>
      <c r="M268" s="65">
        <v>100</v>
      </c>
      <c r="N268" s="38"/>
      <c r="O268" s="91">
        <v>100</v>
      </c>
      <c r="P268" s="91"/>
      <c r="Q268" s="38">
        <v>40</v>
      </c>
      <c r="R268" s="38">
        <v>115</v>
      </c>
      <c r="S268" s="38">
        <v>28</v>
      </c>
      <c r="T268" s="38">
        <v>76</v>
      </c>
      <c r="U268" s="107" t="s">
        <v>1043</v>
      </c>
      <c r="V268" s="87" t="s">
        <v>1044</v>
      </c>
    </row>
    <row r="269" s="4" customFormat="1" ht="95" customHeight="1" spans="1:22">
      <c r="A269" s="38">
        <v>33</v>
      </c>
      <c r="B269" s="90" t="s">
        <v>1045</v>
      </c>
      <c r="C269" s="90" t="s">
        <v>1046</v>
      </c>
      <c r="D269" s="91" t="s">
        <v>65</v>
      </c>
      <c r="E269" s="91" t="s">
        <v>143</v>
      </c>
      <c r="F269" s="60">
        <v>44927</v>
      </c>
      <c r="G269" s="60">
        <v>45078</v>
      </c>
      <c r="H269" s="91" t="s">
        <v>381</v>
      </c>
      <c r="I269" s="59" t="s">
        <v>191</v>
      </c>
      <c r="J269" s="65" t="s">
        <v>211</v>
      </c>
      <c r="K269" s="91" t="s">
        <v>381</v>
      </c>
      <c r="L269" s="91" t="s">
        <v>382</v>
      </c>
      <c r="M269" s="65">
        <v>10</v>
      </c>
      <c r="N269" s="91"/>
      <c r="O269" s="91">
        <v>10</v>
      </c>
      <c r="P269" s="91"/>
      <c r="Q269" s="91">
        <v>15</v>
      </c>
      <c r="R269" s="91">
        <v>45</v>
      </c>
      <c r="S269" s="91">
        <v>10</v>
      </c>
      <c r="T269" s="91">
        <v>28</v>
      </c>
      <c r="U269" s="90" t="s">
        <v>1047</v>
      </c>
      <c r="V269" s="87" t="s">
        <v>1044</v>
      </c>
    </row>
    <row r="270" s="4" customFormat="1" ht="94" customHeight="1" spans="1:22">
      <c r="A270" s="38">
        <v>34</v>
      </c>
      <c r="B270" s="90" t="s">
        <v>1048</v>
      </c>
      <c r="C270" s="90" t="s">
        <v>1049</v>
      </c>
      <c r="D270" s="91" t="s">
        <v>173</v>
      </c>
      <c r="E270" s="91" t="s">
        <v>245</v>
      </c>
      <c r="F270" s="60">
        <v>44864</v>
      </c>
      <c r="G270" s="60">
        <v>45076</v>
      </c>
      <c r="H270" s="38" t="s">
        <v>205</v>
      </c>
      <c r="I270" s="59" t="s">
        <v>191</v>
      </c>
      <c r="J270" s="65" t="s">
        <v>211</v>
      </c>
      <c r="K270" s="91" t="s">
        <v>205</v>
      </c>
      <c r="L270" s="91" t="s">
        <v>334</v>
      </c>
      <c r="M270" s="65">
        <v>50</v>
      </c>
      <c r="N270" s="91"/>
      <c r="O270" s="91">
        <v>50</v>
      </c>
      <c r="P270" s="91"/>
      <c r="Q270" s="91">
        <v>21</v>
      </c>
      <c r="R270" s="91">
        <v>76</v>
      </c>
      <c r="S270" s="91">
        <v>15</v>
      </c>
      <c r="T270" s="91">
        <v>51</v>
      </c>
      <c r="U270" s="90" t="s">
        <v>1047</v>
      </c>
      <c r="V270" s="87" t="s">
        <v>1044</v>
      </c>
    </row>
    <row r="271" s="4" customFormat="1" ht="97" customHeight="1" spans="1:22">
      <c r="A271" s="38">
        <v>35</v>
      </c>
      <c r="B271" s="90" t="s">
        <v>1050</v>
      </c>
      <c r="C271" s="90" t="s">
        <v>1049</v>
      </c>
      <c r="D271" s="91" t="s">
        <v>173</v>
      </c>
      <c r="E271" s="91" t="s">
        <v>245</v>
      </c>
      <c r="F271" s="60">
        <v>44864</v>
      </c>
      <c r="G271" s="60">
        <v>45076</v>
      </c>
      <c r="H271" s="91" t="s">
        <v>190</v>
      </c>
      <c r="I271" s="38" t="s">
        <v>191</v>
      </c>
      <c r="J271" s="65" t="s">
        <v>211</v>
      </c>
      <c r="K271" s="91" t="s">
        <v>190</v>
      </c>
      <c r="L271" s="91" t="s">
        <v>263</v>
      </c>
      <c r="M271" s="65">
        <v>40</v>
      </c>
      <c r="N271" s="91"/>
      <c r="O271" s="91">
        <v>40</v>
      </c>
      <c r="P271" s="91"/>
      <c r="Q271" s="91">
        <v>22</v>
      </c>
      <c r="R271" s="91">
        <v>78</v>
      </c>
      <c r="S271" s="91">
        <v>16</v>
      </c>
      <c r="T271" s="91">
        <v>52</v>
      </c>
      <c r="U271" s="90" t="s">
        <v>1047</v>
      </c>
      <c r="V271" s="87" t="s">
        <v>1044</v>
      </c>
    </row>
    <row r="272" s="4" customFormat="1" ht="101" customHeight="1" spans="1:22">
      <c r="A272" s="38">
        <v>36</v>
      </c>
      <c r="B272" s="90" t="s">
        <v>1051</v>
      </c>
      <c r="C272" s="90" t="s">
        <v>1049</v>
      </c>
      <c r="D272" s="91" t="s">
        <v>173</v>
      </c>
      <c r="E272" s="91" t="s">
        <v>245</v>
      </c>
      <c r="F272" s="60">
        <v>44864</v>
      </c>
      <c r="G272" s="60">
        <v>45076</v>
      </c>
      <c r="H272" s="91" t="s">
        <v>210</v>
      </c>
      <c r="I272" s="38" t="s">
        <v>191</v>
      </c>
      <c r="J272" s="65" t="s">
        <v>211</v>
      </c>
      <c r="K272" s="91" t="s">
        <v>210</v>
      </c>
      <c r="L272" s="91" t="s">
        <v>212</v>
      </c>
      <c r="M272" s="65">
        <v>40</v>
      </c>
      <c r="N272" s="91"/>
      <c r="O272" s="91">
        <v>40</v>
      </c>
      <c r="P272" s="91"/>
      <c r="Q272" s="91">
        <v>25</v>
      </c>
      <c r="R272" s="91">
        <v>81</v>
      </c>
      <c r="S272" s="91">
        <v>16</v>
      </c>
      <c r="T272" s="91">
        <v>54</v>
      </c>
      <c r="U272" s="90" t="s">
        <v>1047</v>
      </c>
      <c r="V272" s="87" t="s">
        <v>1044</v>
      </c>
    </row>
    <row r="273" s="3" customFormat="1" ht="60" customHeight="1" spans="1:22">
      <c r="A273" s="34" t="s">
        <v>38</v>
      </c>
      <c r="B273" s="30">
        <v>1</v>
      </c>
      <c r="C273" s="34"/>
      <c r="D273" s="30"/>
      <c r="E273" s="30"/>
      <c r="F273" s="35"/>
      <c r="G273" s="35"/>
      <c r="H273" s="30"/>
      <c r="I273" s="30"/>
      <c r="J273" s="30"/>
      <c r="K273" s="30"/>
      <c r="L273" s="30"/>
      <c r="M273" s="30">
        <f>SUM(N273:P273)</f>
        <v>570</v>
      </c>
      <c r="N273" s="30">
        <f t="shared" ref="N273:T273" si="27">SUM(N274:N274)</f>
        <v>350</v>
      </c>
      <c r="O273" s="30">
        <f t="shared" si="27"/>
        <v>220</v>
      </c>
      <c r="P273" s="30">
        <f t="shared" si="27"/>
        <v>0</v>
      </c>
      <c r="Q273" s="30">
        <f t="shared" si="27"/>
        <v>1500</v>
      </c>
      <c r="R273" s="30">
        <f t="shared" si="27"/>
        <v>4200</v>
      </c>
      <c r="S273" s="30">
        <f t="shared" si="27"/>
        <v>300</v>
      </c>
      <c r="T273" s="30">
        <f t="shared" si="27"/>
        <v>840</v>
      </c>
      <c r="U273" s="82"/>
      <c r="V273" s="82"/>
    </row>
    <row r="274" s="14" customFormat="1" ht="59" customHeight="1" spans="1:22">
      <c r="A274" s="38">
        <v>1</v>
      </c>
      <c r="B274" s="50" t="s">
        <v>1052</v>
      </c>
      <c r="C274" s="50" t="s">
        <v>1053</v>
      </c>
      <c r="D274" s="41" t="s">
        <v>542</v>
      </c>
      <c r="E274" s="41" t="s">
        <v>317</v>
      </c>
      <c r="F274" s="57">
        <v>44956</v>
      </c>
      <c r="G274" s="49">
        <v>45229</v>
      </c>
      <c r="H274" s="41" t="s">
        <v>1054</v>
      </c>
      <c r="I274" s="41" t="s">
        <v>68</v>
      </c>
      <c r="J274" s="41" t="s">
        <v>211</v>
      </c>
      <c r="K274" s="51" t="s">
        <v>100</v>
      </c>
      <c r="L274" s="41" t="s">
        <v>235</v>
      </c>
      <c r="M274" s="65">
        <v>570</v>
      </c>
      <c r="N274" s="65">
        <v>350</v>
      </c>
      <c r="O274" s="41">
        <v>220</v>
      </c>
      <c r="P274" s="50"/>
      <c r="Q274" s="41">
        <v>1500</v>
      </c>
      <c r="R274" s="41">
        <v>4200</v>
      </c>
      <c r="S274" s="41">
        <v>300</v>
      </c>
      <c r="T274" s="41">
        <v>840</v>
      </c>
      <c r="U274" s="39" t="s">
        <v>1055</v>
      </c>
      <c r="V274" s="39" t="s">
        <v>1056</v>
      </c>
    </row>
    <row r="275" s="3" customFormat="1" ht="60" customHeight="1" spans="1:22">
      <c r="A275" s="34" t="s">
        <v>39</v>
      </c>
      <c r="B275" s="30">
        <v>6</v>
      </c>
      <c r="C275" s="34"/>
      <c r="D275" s="30"/>
      <c r="E275" s="30"/>
      <c r="F275" s="35"/>
      <c r="G275" s="35"/>
      <c r="H275" s="30"/>
      <c r="I275" s="30"/>
      <c r="J275" s="30"/>
      <c r="K275" s="30"/>
      <c r="L275" s="30"/>
      <c r="M275" s="30">
        <f>SUM(N275:P275)</f>
        <v>1127.6</v>
      </c>
      <c r="N275" s="30">
        <f t="shared" ref="N275:T275" si="28">SUM(N276:N281)</f>
        <v>166.6</v>
      </c>
      <c r="O275" s="30">
        <f t="shared" si="28"/>
        <v>961</v>
      </c>
      <c r="P275" s="30">
        <f t="shared" si="28"/>
        <v>0</v>
      </c>
      <c r="Q275" s="30">
        <f t="shared" si="28"/>
        <v>503</v>
      </c>
      <c r="R275" s="30">
        <f t="shared" si="28"/>
        <v>1440</v>
      </c>
      <c r="S275" s="30">
        <f t="shared" si="28"/>
        <v>195</v>
      </c>
      <c r="T275" s="30">
        <f t="shared" si="28"/>
        <v>598</v>
      </c>
      <c r="U275" s="82"/>
      <c r="V275" s="82"/>
    </row>
    <row r="276" s="4" customFormat="1" ht="133" customHeight="1" spans="1:22">
      <c r="A276" s="41">
        <v>1</v>
      </c>
      <c r="B276" s="200" t="s">
        <v>1057</v>
      </c>
      <c r="C276" s="200" t="s">
        <v>1058</v>
      </c>
      <c r="D276" s="135" t="s">
        <v>65</v>
      </c>
      <c r="E276" s="38" t="s">
        <v>143</v>
      </c>
      <c r="F276" s="38" t="s">
        <v>513</v>
      </c>
      <c r="G276" s="38" t="s">
        <v>514</v>
      </c>
      <c r="H276" s="38" t="s">
        <v>210</v>
      </c>
      <c r="I276" s="41" t="s">
        <v>473</v>
      </c>
      <c r="J276" s="38" t="s">
        <v>211</v>
      </c>
      <c r="K276" s="38" t="s">
        <v>210</v>
      </c>
      <c r="L276" s="38" t="s">
        <v>772</v>
      </c>
      <c r="M276" s="38">
        <v>400</v>
      </c>
      <c r="N276" s="38"/>
      <c r="O276" s="38">
        <v>400</v>
      </c>
      <c r="P276" s="38"/>
      <c r="Q276" s="38">
        <v>69</v>
      </c>
      <c r="R276" s="38">
        <v>183</v>
      </c>
      <c r="S276" s="38">
        <v>43</v>
      </c>
      <c r="T276" s="38">
        <v>134</v>
      </c>
      <c r="U276" s="82" t="s">
        <v>1059</v>
      </c>
      <c r="V276" s="187" t="s">
        <v>1060</v>
      </c>
    </row>
    <row r="277" s="4" customFormat="1" ht="192" customHeight="1" spans="1:22">
      <c r="A277" s="41">
        <v>2</v>
      </c>
      <c r="B277" s="61" t="s">
        <v>1061</v>
      </c>
      <c r="C277" s="43" t="s">
        <v>1062</v>
      </c>
      <c r="D277" s="91" t="s">
        <v>65</v>
      </c>
      <c r="E277" s="38" t="s">
        <v>143</v>
      </c>
      <c r="F277" s="57">
        <v>44835</v>
      </c>
      <c r="G277" s="57">
        <v>45017</v>
      </c>
      <c r="H277" s="38" t="s">
        <v>240</v>
      </c>
      <c r="I277" s="59" t="s">
        <v>473</v>
      </c>
      <c r="J277" s="38" t="s">
        <v>211</v>
      </c>
      <c r="K277" s="91" t="s">
        <v>240</v>
      </c>
      <c r="L277" s="91" t="s">
        <v>1063</v>
      </c>
      <c r="M277" s="91">
        <v>190</v>
      </c>
      <c r="N277" s="91"/>
      <c r="O277" s="91">
        <v>190</v>
      </c>
      <c r="P277" s="91"/>
      <c r="Q277" s="91">
        <v>321</v>
      </c>
      <c r="R277" s="91">
        <v>891</v>
      </c>
      <c r="S277" s="38">
        <v>90</v>
      </c>
      <c r="T277" s="38">
        <v>258</v>
      </c>
      <c r="U277" s="90" t="s">
        <v>1064</v>
      </c>
      <c r="V277" s="90" t="s">
        <v>1065</v>
      </c>
    </row>
    <row r="278" s="4" customFormat="1" ht="176" customHeight="1" spans="1:22">
      <c r="A278" s="41">
        <v>3</v>
      </c>
      <c r="B278" s="43" t="s">
        <v>1066</v>
      </c>
      <c r="C278" s="43" t="s">
        <v>1067</v>
      </c>
      <c r="D278" s="38" t="s">
        <v>65</v>
      </c>
      <c r="E278" s="38" t="s">
        <v>143</v>
      </c>
      <c r="F278" s="201">
        <v>44864</v>
      </c>
      <c r="G278" s="201">
        <v>45046</v>
      </c>
      <c r="H278" s="115" t="s">
        <v>131</v>
      </c>
      <c r="I278" s="41" t="s">
        <v>473</v>
      </c>
      <c r="J278" s="38" t="s">
        <v>211</v>
      </c>
      <c r="K278" s="115" t="s">
        <v>131</v>
      </c>
      <c r="L278" s="38" t="s">
        <v>532</v>
      </c>
      <c r="M278" s="41">
        <v>178</v>
      </c>
      <c r="N278" s="41"/>
      <c r="O278" s="108">
        <v>178</v>
      </c>
      <c r="P278" s="108"/>
      <c r="Q278" s="65">
        <v>33</v>
      </c>
      <c r="R278" s="65">
        <v>125</v>
      </c>
      <c r="S278" s="65">
        <v>20</v>
      </c>
      <c r="T278" s="72">
        <v>76</v>
      </c>
      <c r="U278" s="186" t="s">
        <v>1068</v>
      </c>
      <c r="V278" s="187" t="s">
        <v>1060</v>
      </c>
    </row>
    <row r="279" s="4" customFormat="1" ht="157" customHeight="1" spans="1:22">
      <c r="A279" s="41">
        <v>4</v>
      </c>
      <c r="B279" s="43" t="s">
        <v>1069</v>
      </c>
      <c r="C279" s="43" t="s">
        <v>1070</v>
      </c>
      <c r="D279" s="95" t="s">
        <v>65</v>
      </c>
      <c r="E279" s="38" t="s">
        <v>143</v>
      </c>
      <c r="F279" s="57">
        <v>44864</v>
      </c>
      <c r="G279" s="57">
        <v>45046</v>
      </c>
      <c r="H279" s="115" t="s">
        <v>131</v>
      </c>
      <c r="I279" s="41" t="s">
        <v>473</v>
      </c>
      <c r="J279" s="38" t="s">
        <v>211</v>
      </c>
      <c r="K279" s="115" t="s">
        <v>131</v>
      </c>
      <c r="L279" s="38" t="s">
        <v>835</v>
      </c>
      <c r="M279" s="41">
        <v>183</v>
      </c>
      <c r="N279" s="41"/>
      <c r="O279" s="38">
        <v>183</v>
      </c>
      <c r="P279" s="38"/>
      <c r="Q279" s="41">
        <v>35</v>
      </c>
      <c r="R279" s="41">
        <v>121</v>
      </c>
      <c r="S279" s="41">
        <v>15</v>
      </c>
      <c r="T279" s="41">
        <v>52</v>
      </c>
      <c r="U279" s="186" t="s">
        <v>1071</v>
      </c>
      <c r="V279" s="187" t="s">
        <v>1060</v>
      </c>
    </row>
    <row r="280" s="4" customFormat="1" ht="168" customHeight="1" spans="1:22">
      <c r="A280" s="41">
        <v>5</v>
      </c>
      <c r="B280" s="116" t="s">
        <v>1072</v>
      </c>
      <c r="C280" s="43" t="s">
        <v>1073</v>
      </c>
      <c r="D280" s="202" t="s">
        <v>65</v>
      </c>
      <c r="E280" s="38" t="s">
        <v>143</v>
      </c>
      <c r="F280" s="57">
        <v>44925</v>
      </c>
      <c r="G280" s="57">
        <v>45107</v>
      </c>
      <c r="H280" s="203" t="s">
        <v>93</v>
      </c>
      <c r="I280" s="41" t="s">
        <v>473</v>
      </c>
      <c r="J280" s="91" t="s">
        <v>211</v>
      </c>
      <c r="K280" s="203" t="s">
        <v>93</v>
      </c>
      <c r="L280" s="91" t="s">
        <v>364</v>
      </c>
      <c r="M280" s="59">
        <v>66.6</v>
      </c>
      <c r="N280" s="59">
        <v>66.6</v>
      </c>
      <c r="O280" s="91"/>
      <c r="P280" s="91"/>
      <c r="Q280" s="41">
        <v>25</v>
      </c>
      <c r="R280" s="41">
        <v>68</v>
      </c>
      <c r="S280" s="41">
        <v>15</v>
      </c>
      <c r="T280" s="41">
        <v>34</v>
      </c>
      <c r="U280" s="186" t="s">
        <v>1074</v>
      </c>
      <c r="V280" s="187" t="s">
        <v>1060</v>
      </c>
    </row>
    <row r="281" s="5" customFormat="1" ht="145" customHeight="1" spans="1:22">
      <c r="A281" s="41">
        <v>6</v>
      </c>
      <c r="B281" s="116" t="s">
        <v>1075</v>
      </c>
      <c r="C281" s="44" t="s">
        <v>1076</v>
      </c>
      <c r="D281" s="91" t="s">
        <v>65</v>
      </c>
      <c r="E281" s="91" t="s">
        <v>105</v>
      </c>
      <c r="F281" s="203" t="s">
        <v>1077</v>
      </c>
      <c r="G281" s="203" t="s">
        <v>1078</v>
      </c>
      <c r="H281" s="91" t="s">
        <v>210</v>
      </c>
      <c r="I281" s="38" t="s">
        <v>461</v>
      </c>
      <c r="J281" s="91" t="s">
        <v>211</v>
      </c>
      <c r="K281" s="91" t="s">
        <v>210</v>
      </c>
      <c r="L281" s="91" t="s">
        <v>267</v>
      </c>
      <c r="M281" s="91">
        <v>110</v>
      </c>
      <c r="N281" s="91">
        <v>100</v>
      </c>
      <c r="O281" s="91">
        <v>10</v>
      </c>
      <c r="P281" s="91"/>
      <c r="Q281" s="91">
        <v>20</v>
      </c>
      <c r="R281" s="91">
        <v>52</v>
      </c>
      <c r="S281" s="91">
        <v>12</v>
      </c>
      <c r="T281" s="91">
        <v>44</v>
      </c>
      <c r="U281" s="186" t="s">
        <v>1079</v>
      </c>
      <c r="V281" s="187" t="s">
        <v>1060</v>
      </c>
    </row>
    <row r="282" s="5" customFormat="1" ht="99" customHeight="1" spans="1:22">
      <c r="A282" s="29" t="s">
        <v>40</v>
      </c>
      <c r="B282" s="204">
        <v>2</v>
      </c>
      <c r="C282" s="33"/>
      <c r="D282" s="204"/>
      <c r="E282" s="204"/>
      <c r="F282" s="205"/>
      <c r="G282" s="205"/>
      <c r="H282" s="204"/>
      <c r="I282" s="212"/>
      <c r="J282" s="204"/>
      <c r="K282" s="204"/>
      <c r="L282" s="204"/>
      <c r="M282" s="204">
        <f>SUM(N282:P282)</f>
        <v>100</v>
      </c>
      <c r="N282" s="204">
        <f t="shared" ref="N282:P282" si="29">SUM(N283:N284)</f>
        <v>100</v>
      </c>
      <c r="O282" s="204">
        <f t="shared" si="29"/>
        <v>0</v>
      </c>
      <c r="P282" s="204">
        <f t="shared" si="29"/>
        <v>0</v>
      </c>
      <c r="Q282" s="204">
        <f t="shared" ref="O282:T282" si="30">SUM(Q283:Q284)</f>
        <v>0</v>
      </c>
      <c r="R282" s="204">
        <f t="shared" si="30"/>
        <v>0</v>
      </c>
      <c r="S282" s="204">
        <f t="shared" si="30"/>
        <v>0</v>
      </c>
      <c r="T282" s="204">
        <f t="shared" si="30"/>
        <v>0</v>
      </c>
      <c r="U282" s="216"/>
      <c r="V282" s="217"/>
    </row>
    <row r="283" s="5" customFormat="1" ht="99" customHeight="1" spans="1:22">
      <c r="A283" s="206">
        <v>1</v>
      </c>
      <c r="B283" s="116" t="s">
        <v>1080</v>
      </c>
      <c r="C283" s="116" t="s">
        <v>1081</v>
      </c>
      <c r="D283" s="207" t="s">
        <v>65</v>
      </c>
      <c r="E283" s="207" t="s">
        <v>143</v>
      </c>
      <c r="F283" s="208">
        <v>44925</v>
      </c>
      <c r="G283" s="209">
        <v>44742</v>
      </c>
      <c r="H283" s="97" t="s">
        <v>596</v>
      </c>
      <c r="I283" s="213" t="s">
        <v>596</v>
      </c>
      <c r="J283" s="36" t="s">
        <v>211</v>
      </c>
      <c r="K283" s="97" t="s">
        <v>200</v>
      </c>
      <c r="L283" s="97" t="s">
        <v>201</v>
      </c>
      <c r="M283" s="108">
        <v>50</v>
      </c>
      <c r="N283" s="108">
        <v>50</v>
      </c>
      <c r="O283" s="214"/>
      <c r="P283" s="214"/>
      <c r="Q283" s="214"/>
      <c r="R283" s="214"/>
      <c r="S283" s="206"/>
      <c r="T283" s="206"/>
      <c r="U283" s="186" t="s">
        <v>1082</v>
      </c>
      <c r="V283" s="186" t="s">
        <v>1083</v>
      </c>
    </row>
    <row r="284" s="5" customFormat="1" ht="99" customHeight="1" spans="1:22">
      <c r="A284" s="206">
        <v>2</v>
      </c>
      <c r="B284" s="116" t="s">
        <v>1084</v>
      </c>
      <c r="C284" s="116" t="s">
        <v>1081</v>
      </c>
      <c r="D284" s="207" t="s">
        <v>65</v>
      </c>
      <c r="E284" s="207" t="s">
        <v>143</v>
      </c>
      <c r="F284" s="208">
        <v>44925</v>
      </c>
      <c r="G284" s="209">
        <v>44742</v>
      </c>
      <c r="H284" s="97" t="s">
        <v>596</v>
      </c>
      <c r="I284" s="213" t="s">
        <v>596</v>
      </c>
      <c r="J284" s="36" t="s">
        <v>211</v>
      </c>
      <c r="K284" s="97" t="s">
        <v>131</v>
      </c>
      <c r="L284" s="97" t="s">
        <v>132</v>
      </c>
      <c r="M284" s="108">
        <v>50</v>
      </c>
      <c r="N284" s="108">
        <v>50</v>
      </c>
      <c r="O284" s="214"/>
      <c r="P284" s="214"/>
      <c r="Q284" s="214"/>
      <c r="R284" s="214"/>
      <c r="S284" s="206"/>
      <c r="T284" s="206"/>
      <c r="U284" s="186" t="s">
        <v>1082</v>
      </c>
      <c r="V284" s="186" t="s">
        <v>1083</v>
      </c>
    </row>
    <row r="285" s="3" customFormat="1" ht="60" customHeight="1" spans="1:22">
      <c r="A285" s="34" t="s">
        <v>41</v>
      </c>
      <c r="B285" s="30">
        <v>7</v>
      </c>
      <c r="C285" s="34"/>
      <c r="D285" s="30"/>
      <c r="E285" s="30"/>
      <c r="F285" s="35"/>
      <c r="G285" s="35"/>
      <c r="H285" s="30"/>
      <c r="I285" s="30"/>
      <c r="J285" s="30"/>
      <c r="K285" s="30"/>
      <c r="L285" s="30"/>
      <c r="M285" s="30">
        <f>SUM(N285:P285)</f>
        <v>2070</v>
      </c>
      <c r="N285" s="30">
        <f t="shared" ref="N285:T285" si="31">SUM(N286:N292)</f>
        <v>1870</v>
      </c>
      <c r="O285" s="30">
        <f t="shared" si="31"/>
        <v>200</v>
      </c>
      <c r="P285" s="30">
        <f t="shared" si="31"/>
        <v>0</v>
      </c>
      <c r="Q285" s="30">
        <f t="shared" si="31"/>
        <v>8870</v>
      </c>
      <c r="R285" s="30">
        <f t="shared" si="31"/>
        <v>19220</v>
      </c>
      <c r="S285" s="30">
        <f t="shared" si="31"/>
        <v>8020</v>
      </c>
      <c r="T285" s="30">
        <f t="shared" si="31"/>
        <v>17280</v>
      </c>
      <c r="U285" s="82"/>
      <c r="V285" s="82"/>
    </row>
    <row r="286" s="4" customFormat="1" ht="76" customHeight="1" spans="1:22">
      <c r="A286" s="41">
        <v>1</v>
      </c>
      <c r="B286" s="82" t="s">
        <v>1085</v>
      </c>
      <c r="C286" s="82" t="s">
        <v>1086</v>
      </c>
      <c r="D286" s="38" t="s">
        <v>173</v>
      </c>
      <c r="E286" s="38" t="s">
        <v>98</v>
      </c>
      <c r="F286" s="60">
        <v>44927</v>
      </c>
      <c r="G286" s="60">
        <v>45261</v>
      </c>
      <c r="H286" s="38" t="s">
        <v>1087</v>
      </c>
      <c r="I286" s="38" t="s">
        <v>1088</v>
      </c>
      <c r="J286" s="38" t="s">
        <v>69</v>
      </c>
      <c r="K286" s="41" t="s">
        <v>100</v>
      </c>
      <c r="L286" s="41" t="s">
        <v>235</v>
      </c>
      <c r="M286" s="38">
        <v>550</v>
      </c>
      <c r="N286" s="38">
        <v>550</v>
      </c>
      <c r="O286" s="38"/>
      <c r="P286" s="38"/>
      <c r="Q286" s="38">
        <v>3200</v>
      </c>
      <c r="R286" s="38">
        <v>10000</v>
      </c>
      <c r="S286" s="38">
        <v>3200</v>
      </c>
      <c r="T286" s="38">
        <v>10000</v>
      </c>
      <c r="U286" s="82" t="s">
        <v>1089</v>
      </c>
      <c r="V286" s="82" t="s">
        <v>1090</v>
      </c>
    </row>
    <row r="287" s="4" customFormat="1" ht="94" customHeight="1" spans="1:22">
      <c r="A287" s="41">
        <v>2</v>
      </c>
      <c r="B287" s="82" t="s">
        <v>1091</v>
      </c>
      <c r="C287" s="82" t="s">
        <v>1092</v>
      </c>
      <c r="D287" s="38" t="s">
        <v>173</v>
      </c>
      <c r="E287" s="38" t="s">
        <v>98</v>
      </c>
      <c r="F287" s="60">
        <v>44927</v>
      </c>
      <c r="G287" s="60">
        <v>45261</v>
      </c>
      <c r="H287" s="38" t="s">
        <v>1093</v>
      </c>
      <c r="I287" s="38" t="s">
        <v>1088</v>
      </c>
      <c r="J287" s="38" t="s">
        <v>69</v>
      </c>
      <c r="K287" s="41" t="s">
        <v>100</v>
      </c>
      <c r="L287" s="41" t="s">
        <v>235</v>
      </c>
      <c r="M287" s="38">
        <v>200</v>
      </c>
      <c r="N287" s="38">
        <v>200</v>
      </c>
      <c r="O287" s="38"/>
      <c r="P287" s="38"/>
      <c r="Q287" s="38">
        <v>1500</v>
      </c>
      <c r="R287" s="38">
        <v>3000</v>
      </c>
      <c r="S287" s="38">
        <v>1400</v>
      </c>
      <c r="T287" s="38">
        <v>2800</v>
      </c>
      <c r="U287" s="82" t="s">
        <v>1094</v>
      </c>
      <c r="V287" s="82" t="s">
        <v>1095</v>
      </c>
    </row>
    <row r="288" s="4" customFormat="1" ht="103" customHeight="1" spans="1:22">
      <c r="A288" s="41">
        <v>3</v>
      </c>
      <c r="B288" s="82" t="s">
        <v>1096</v>
      </c>
      <c r="C288" s="82" t="s">
        <v>1097</v>
      </c>
      <c r="D288" s="38" t="s">
        <v>173</v>
      </c>
      <c r="E288" s="38" t="s">
        <v>98</v>
      </c>
      <c r="F288" s="60">
        <v>44927</v>
      </c>
      <c r="G288" s="60">
        <v>45261</v>
      </c>
      <c r="H288" s="38" t="s">
        <v>1093</v>
      </c>
      <c r="I288" s="38" t="s">
        <v>1088</v>
      </c>
      <c r="J288" s="38" t="s">
        <v>69</v>
      </c>
      <c r="K288" s="41" t="s">
        <v>100</v>
      </c>
      <c r="L288" s="41" t="s">
        <v>235</v>
      </c>
      <c r="M288" s="38">
        <v>200</v>
      </c>
      <c r="N288" s="38">
        <v>200</v>
      </c>
      <c r="O288" s="38"/>
      <c r="P288" s="38"/>
      <c r="Q288" s="38">
        <v>1800</v>
      </c>
      <c r="R288" s="38">
        <v>2500</v>
      </c>
      <c r="S288" s="38">
        <v>1700</v>
      </c>
      <c r="T288" s="38">
        <v>2300</v>
      </c>
      <c r="U288" s="82" t="s">
        <v>1098</v>
      </c>
      <c r="V288" s="82" t="s">
        <v>1099</v>
      </c>
    </row>
    <row r="289" s="4" customFormat="1" ht="117" customHeight="1" spans="1:22">
      <c r="A289" s="41">
        <v>4</v>
      </c>
      <c r="B289" s="82" t="s">
        <v>1100</v>
      </c>
      <c r="C289" s="82" t="s">
        <v>1101</v>
      </c>
      <c r="D289" s="38" t="s">
        <v>173</v>
      </c>
      <c r="E289" s="38" t="s">
        <v>98</v>
      </c>
      <c r="F289" s="60">
        <v>44927</v>
      </c>
      <c r="G289" s="60">
        <v>45261</v>
      </c>
      <c r="H289" s="38" t="s">
        <v>1087</v>
      </c>
      <c r="I289" s="38" t="s">
        <v>1088</v>
      </c>
      <c r="J289" s="38" t="s">
        <v>69</v>
      </c>
      <c r="K289" s="41" t="s">
        <v>100</v>
      </c>
      <c r="L289" s="41" t="s">
        <v>235</v>
      </c>
      <c r="M289" s="38">
        <v>420</v>
      </c>
      <c r="N289" s="38">
        <v>220</v>
      </c>
      <c r="O289" s="38">
        <v>200</v>
      </c>
      <c r="P289" s="38"/>
      <c r="Q289" s="38">
        <v>600</v>
      </c>
      <c r="R289" s="38">
        <v>600</v>
      </c>
      <c r="S289" s="38">
        <v>600</v>
      </c>
      <c r="T289" s="38">
        <v>600</v>
      </c>
      <c r="U289" s="82" t="s">
        <v>1102</v>
      </c>
      <c r="V289" s="82" t="s">
        <v>1103</v>
      </c>
    </row>
    <row r="290" s="4" customFormat="1" ht="124" customHeight="1" spans="1:22">
      <c r="A290" s="41">
        <v>5</v>
      </c>
      <c r="B290" s="82" t="s">
        <v>1104</v>
      </c>
      <c r="C290" s="82" t="s">
        <v>1105</v>
      </c>
      <c r="D290" s="38" t="s">
        <v>173</v>
      </c>
      <c r="E290" s="38" t="s">
        <v>98</v>
      </c>
      <c r="F290" s="60">
        <v>44927</v>
      </c>
      <c r="G290" s="60">
        <v>45261</v>
      </c>
      <c r="H290" s="38" t="s">
        <v>1087</v>
      </c>
      <c r="I290" s="38" t="s">
        <v>1088</v>
      </c>
      <c r="J290" s="38" t="s">
        <v>69</v>
      </c>
      <c r="K290" s="41" t="s">
        <v>100</v>
      </c>
      <c r="L290" s="41" t="s">
        <v>235</v>
      </c>
      <c r="M290" s="38">
        <v>300</v>
      </c>
      <c r="N290" s="38">
        <v>300</v>
      </c>
      <c r="O290" s="38"/>
      <c r="P290" s="38"/>
      <c r="Q290" s="38">
        <v>200</v>
      </c>
      <c r="R290" s="38">
        <v>850</v>
      </c>
      <c r="S290" s="38">
        <v>120</v>
      </c>
      <c r="T290" s="38">
        <v>280</v>
      </c>
      <c r="U290" s="82" t="s">
        <v>1106</v>
      </c>
      <c r="V290" s="82" t="s">
        <v>1107</v>
      </c>
    </row>
    <row r="291" s="4" customFormat="1" ht="101" customHeight="1" spans="1:22">
      <c r="A291" s="41">
        <v>6</v>
      </c>
      <c r="B291" s="82" t="s">
        <v>1108</v>
      </c>
      <c r="C291" s="82" t="s">
        <v>1109</v>
      </c>
      <c r="D291" s="38" t="s">
        <v>173</v>
      </c>
      <c r="E291" s="38" t="s">
        <v>98</v>
      </c>
      <c r="F291" s="60">
        <v>44927</v>
      </c>
      <c r="G291" s="60">
        <v>45261</v>
      </c>
      <c r="H291" s="38" t="s">
        <v>1087</v>
      </c>
      <c r="I291" s="38" t="s">
        <v>1088</v>
      </c>
      <c r="J291" s="38" t="s">
        <v>69</v>
      </c>
      <c r="K291" s="41" t="s">
        <v>100</v>
      </c>
      <c r="L291" s="41" t="s">
        <v>235</v>
      </c>
      <c r="M291" s="38">
        <v>200</v>
      </c>
      <c r="N291" s="38">
        <v>200</v>
      </c>
      <c r="O291" s="38"/>
      <c r="P291" s="38"/>
      <c r="Q291" s="72">
        <v>770</v>
      </c>
      <c r="R291" s="72">
        <v>770</v>
      </c>
      <c r="S291" s="72">
        <v>300</v>
      </c>
      <c r="T291" s="72">
        <v>300</v>
      </c>
      <c r="U291" s="82" t="s">
        <v>1110</v>
      </c>
      <c r="V291" s="82" t="s">
        <v>1111</v>
      </c>
    </row>
    <row r="292" s="4" customFormat="1" ht="85" customHeight="1" spans="1:22">
      <c r="A292" s="41">
        <v>7</v>
      </c>
      <c r="B292" s="82" t="s">
        <v>1112</v>
      </c>
      <c r="C292" s="82" t="s">
        <v>1113</v>
      </c>
      <c r="D292" s="38" t="s">
        <v>173</v>
      </c>
      <c r="E292" s="38" t="s">
        <v>98</v>
      </c>
      <c r="F292" s="60">
        <v>44927</v>
      </c>
      <c r="G292" s="60">
        <v>45261</v>
      </c>
      <c r="H292" s="38" t="s">
        <v>1087</v>
      </c>
      <c r="I292" s="38" t="s">
        <v>1088</v>
      </c>
      <c r="J292" s="38" t="s">
        <v>69</v>
      </c>
      <c r="K292" s="41" t="s">
        <v>100</v>
      </c>
      <c r="L292" s="41" t="s">
        <v>235</v>
      </c>
      <c r="M292" s="38">
        <v>200</v>
      </c>
      <c r="N292" s="38">
        <v>200</v>
      </c>
      <c r="O292" s="38"/>
      <c r="P292" s="38"/>
      <c r="Q292" s="38">
        <v>800</v>
      </c>
      <c r="R292" s="38">
        <v>1500</v>
      </c>
      <c r="S292" s="38">
        <v>700</v>
      </c>
      <c r="T292" s="38">
        <v>1000</v>
      </c>
      <c r="U292" s="82" t="s">
        <v>1114</v>
      </c>
      <c r="V292" s="82" t="s">
        <v>1115</v>
      </c>
    </row>
    <row r="293" s="3" customFormat="1" ht="60" customHeight="1" spans="1:22">
      <c r="A293" s="34" t="s">
        <v>42</v>
      </c>
      <c r="B293" s="30">
        <v>14</v>
      </c>
      <c r="C293" s="34"/>
      <c r="D293" s="30"/>
      <c r="E293" s="30"/>
      <c r="F293" s="35"/>
      <c r="G293" s="35"/>
      <c r="H293" s="30"/>
      <c r="I293" s="30"/>
      <c r="J293" s="30"/>
      <c r="K293" s="30"/>
      <c r="L293" s="30"/>
      <c r="M293" s="30">
        <f>SUM(N293:P293)</f>
        <v>815</v>
      </c>
      <c r="N293" s="30">
        <f t="shared" ref="N293:T293" si="32">SUM(N294:N307)</f>
        <v>605</v>
      </c>
      <c r="O293" s="30">
        <f t="shared" si="32"/>
        <v>180</v>
      </c>
      <c r="P293" s="30">
        <f t="shared" si="32"/>
        <v>30</v>
      </c>
      <c r="Q293" s="30">
        <f t="shared" si="32"/>
        <v>3282</v>
      </c>
      <c r="R293" s="30">
        <f t="shared" si="32"/>
        <v>10044</v>
      </c>
      <c r="S293" s="30">
        <f t="shared" si="32"/>
        <v>2310</v>
      </c>
      <c r="T293" s="30">
        <f t="shared" si="32"/>
        <v>7263</v>
      </c>
      <c r="U293" s="82"/>
      <c r="V293" s="82"/>
    </row>
    <row r="294" s="13" customFormat="1" ht="142" customHeight="1" spans="1:22">
      <c r="A294" s="38">
        <v>1</v>
      </c>
      <c r="B294" s="61" t="s">
        <v>1116</v>
      </c>
      <c r="C294" s="61" t="s">
        <v>1117</v>
      </c>
      <c r="D294" s="95" t="s">
        <v>65</v>
      </c>
      <c r="E294" s="95" t="s">
        <v>143</v>
      </c>
      <c r="F294" s="57">
        <v>44864</v>
      </c>
      <c r="G294" s="57">
        <v>45046</v>
      </c>
      <c r="H294" s="95" t="s">
        <v>205</v>
      </c>
      <c r="I294" s="118" t="s">
        <v>1118</v>
      </c>
      <c r="J294" s="95" t="s">
        <v>211</v>
      </c>
      <c r="K294" s="95" t="s">
        <v>205</v>
      </c>
      <c r="L294" s="95" t="s">
        <v>686</v>
      </c>
      <c r="M294" s="118">
        <v>150</v>
      </c>
      <c r="N294" s="118">
        <v>150</v>
      </c>
      <c r="O294" s="118"/>
      <c r="P294" s="118"/>
      <c r="Q294" s="38">
        <v>981</v>
      </c>
      <c r="R294" s="38">
        <v>3177</v>
      </c>
      <c r="S294" s="38">
        <v>561</v>
      </c>
      <c r="T294" s="38">
        <v>1957</v>
      </c>
      <c r="U294" s="82" t="s">
        <v>1119</v>
      </c>
      <c r="V294" s="187" t="s">
        <v>1120</v>
      </c>
    </row>
    <row r="295" s="4" customFormat="1" ht="129" customHeight="1" spans="1:22">
      <c r="A295" s="38">
        <v>2</v>
      </c>
      <c r="B295" s="44" t="s">
        <v>1121</v>
      </c>
      <c r="C295" s="43" t="s">
        <v>1122</v>
      </c>
      <c r="D295" s="38" t="s">
        <v>271</v>
      </c>
      <c r="E295" s="38" t="s">
        <v>143</v>
      </c>
      <c r="F295" s="57" t="s">
        <v>1123</v>
      </c>
      <c r="G295" s="57" t="s">
        <v>1124</v>
      </c>
      <c r="H295" s="38" t="s">
        <v>381</v>
      </c>
      <c r="I295" s="41" t="s">
        <v>1118</v>
      </c>
      <c r="J295" s="38" t="s">
        <v>211</v>
      </c>
      <c r="K295" s="38" t="s">
        <v>381</v>
      </c>
      <c r="L295" s="38" t="s">
        <v>1125</v>
      </c>
      <c r="M295" s="41">
        <v>35</v>
      </c>
      <c r="N295" s="41">
        <v>25</v>
      </c>
      <c r="O295" s="41">
        <v>0</v>
      </c>
      <c r="P295" s="41">
        <v>10</v>
      </c>
      <c r="Q295" s="65">
        <v>40</v>
      </c>
      <c r="R295" s="65">
        <v>150</v>
      </c>
      <c r="S295" s="65">
        <v>10</v>
      </c>
      <c r="T295" s="65">
        <v>40</v>
      </c>
      <c r="U295" s="82" t="s">
        <v>1126</v>
      </c>
      <c r="V295" s="187" t="s">
        <v>1120</v>
      </c>
    </row>
    <row r="296" s="4" customFormat="1" ht="123" customHeight="1" spans="1:22">
      <c r="A296" s="38">
        <v>3</v>
      </c>
      <c r="B296" s="44" t="s">
        <v>1127</v>
      </c>
      <c r="C296" s="43" t="s">
        <v>1128</v>
      </c>
      <c r="D296" s="38" t="s">
        <v>65</v>
      </c>
      <c r="E296" s="38" t="s">
        <v>143</v>
      </c>
      <c r="F296" s="57" t="s">
        <v>1123</v>
      </c>
      <c r="G296" s="57" t="s">
        <v>1124</v>
      </c>
      <c r="H296" s="38" t="s">
        <v>381</v>
      </c>
      <c r="I296" s="41" t="s">
        <v>1118</v>
      </c>
      <c r="J296" s="38" t="s">
        <v>211</v>
      </c>
      <c r="K296" s="38" t="s">
        <v>381</v>
      </c>
      <c r="L296" s="38" t="s">
        <v>1125</v>
      </c>
      <c r="M296" s="41">
        <v>15</v>
      </c>
      <c r="N296" s="41">
        <v>15</v>
      </c>
      <c r="O296" s="41"/>
      <c r="P296" s="41">
        <v>0</v>
      </c>
      <c r="Q296" s="65">
        <v>126</v>
      </c>
      <c r="R296" s="65">
        <v>340</v>
      </c>
      <c r="S296" s="65">
        <v>125</v>
      </c>
      <c r="T296" s="65">
        <v>337</v>
      </c>
      <c r="U296" s="82" t="s">
        <v>1129</v>
      </c>
      <c r="V296" s="187" t="s">
        <v>1120</v>
      </c>
    </row>
    <row r="297" s="4" customFormat="1" ht="118" customHeight="1" spans="1:22">
      <c r="A297" s="38">
        <v>4</v>
      </c>
      <c r="B297" s="44" t="s">
        <v>1130</v>
      </c>
      <c r="C297" s="43" t="s">
        <v>1131</v>
      </c>
      <c r="D297" s="38" t="s">
        <v>65</v>
      </c>
      <c r="E297" s="38" t="s">
        <v>281</v>
      </c>
      <c r="F297" s="57" t="s">
        <v>578</v>
      </c>
      <c r="G297" s="57" t="s">
        <v>1132</v>
      </c>
      <c r="H297" s="38" t="s">
        <v>381</v>
      </c>
      <c r="I297" s="41" t="s">
        <v>1118</v>
      </c>
      <c r="J297" s="38" t="s">
        <v>211</v>
      </c>
      <c r="K297" s="38" t="s">
        <v>381</v>
      </c>
      <c r="L297" s="38" t="s">
        <v>1125</v>
      </c>
      <c r="M297" s="41">
        <v>30</v>
      </c>
      <c r="N297" s="41">
        <v>30</v>
      </c>
      <c r="O297" s="41">
        <v>0</v>
      </c>
      <c r="P297" s="41"/>
      <c r="Q297" s="65">
        <v>150</v>
      </c>
      <c r="R297" s="65">
        <v>450</v>
      </c>
      <c r="S297" s="65">
        <v>80</v>
      </c>
      <c r="T297" s="65">
        <v>245</v>
      </c>
      <c r="U297" s="82" t="s">
        <v>1133</v>
      </c>
      <c r="V297" s="187" t="s">
        <v>1120</v>
      </c>
    </row>
    <row r="298" s="4" customFormat="1" ht="127" customHeight="1" spans="1:22">
      <c r="A298" s="38">
        <v>5</v>
      </c>
      <c r="B298" s="43" t="s">
        <v>1134</v>
      </c>
      <c r="C298" s="43" t="s">
        <v>1135</v>
      </c>
      <c r="D298" s="38" t="s">
        <v>271</v>
      </c>
      <c r="E298" s="38" t="s">
        <v>98</v>
      </c>
      <c r="F298" s="38" t="s">
        <v>513</v>
      </c>
      <c r="G298" s="38" t="s">
        <v>514</v>
      </c>
      <c r="H298" s="38" t="s">
        <v>210</v>
      </c>
      <c r="I298" s="41" t="s">
        <v>1118</v>
      </c>
      <c r="J298" s="38" t="s">
        <v>211</v>
      </c>
      <c r="K298" s="38" t="s">
        <v>210</v>
      </c>
      <c r="L298" s="38" t="s">
        <v>933</v>
      </c>
      <c r="M298" s="41">
        <v>100</v>
      </c>
      <c r="N298" s="41">
        <v>100</v>
      </c>
      <c r="O298" s="41"/>
      <c r="P298" s="41"/>
      <c r="Q298" s="38">
        <v>799</v>
      </c>
      <c r="R298" s="38">
        <v>2350</v>
      </c>
      <c r="S298" s="38">
        <v>799</v>
      </c>
      <c r="T298" s="38">
        <v>2350</v>
      </c>
      <c r="U298" s="82" t="s">
        <v>1136</v>
      </c>
      <c r="V298" s="187" t="s">
        <v>1120</v>
      </c>
    </row>
    <row r="299" s="4" customFormat="1" ht="125" customHeight="1" spans="1:22">
      <c r="A299" s="38">
        <v>6</v>
      </c>
      <c r="B299" s="44" t="s">
        <v>1137</v>
      </c>
      <c r="C299" s="43" t="s">
        <v>1138</v>
      </c>
      <c r="D299" s="38" t="s">
        <v>65</v>
      </c>
      <c r="E299" s="72" t="s">
        <v>245</v>
      </c>
      <c r="F299" s="57">
        <v>44835</v>
      </c>
      <c r="G299" s="57">
        <v>45076</v>
      </c>
      <c r="H299" s="38" t="s">
        <v>200</v>
      </c>
      <c r="I299" s="41" t="s">
        <v>1118</v>
      </c>
      <c r="J299" s="38" t="s">
        <v>211</v>
      </c>
      <c r="K299" s="38" t="s">
        <v>200</v>
      </c>
      <c r="L299" s="38" t="s">
        <v>804</v>
      </c>
      <c r="M299" s="41">
        <v>20</v>
      </c>
      <c r="N299" s="41">
        <v>20</v>
      </c>
      <c r="O299" s="41"/>
      <c r="P299" s="41"/>
      <c r="Q299" s="65">
        <v>263</v>
      </c>
      <c r="R299" s="65">
        <v>897</v>
      </c>
      <c r="S299" s="65">
        <v>263</v>
      </c>
      <c r="T299" s="65">
        <v>897</v>
      </c>
      <c r="U299" s="82" t="s">
        <v>1139</v>
      </c>
      <c r="V299" s="187" t="s">
        <v>1120</v>
      </c>
    </row>
    <row r="300" s="4" customFormat="1" ht="106" customHeight="1" spans="1:22">
      <c r="A300" s="38">
        <v>7</v>
      </c>
      <c r="B300" s="44" t="s">
        <v>1140</v>
      </c>
      <c r="C300" s="43" t="s">
        <v>1141</v>
      </c>
      <c r="D300" s="38" t="s">
        <v>65</v>
      </c>
      <c r="E300" s="38" t="s">
        <v>281</v>
      </c>
      <c r="F300" s="57" t="s">
        <v>578</v>
      </c>
      <c r="G300" s="57" t="s">
        <v>1132</v>
      </c>
      <c r="H300" s="38" t="s">
        <v>381</v>
      </c>
      <c r="I300" s="41" t="s">
        <v>1118</v>
      </c>
      <c r="J300" s="38" t="s">
        <v>211</v>
      </c>
      <c r="K300" s="38" t="s">
        <v>381</v>
      </c>
      <c r="L300" s="38" t="s">
        <v>382</v>
      </c>
      <c r="M300" s="41">
        <v>10</v>
      </c>
      <c r="N300" s="41">
        <v>10</v>
      </c>
      <c r="O300" s="41"/>
      <c r="P300" s="41"/>
      <c r="Q300" s="65">
        <v>48</v>
      </c>
      <c r="R300" s="65">
        <v>163</v>
      </c>
      <c r="S300" s="65">
        <v>40</v>
      </c>
      <c r="T300" s="65">
        <v>150</v>
      </c>
      <c r="U300" s="82" t="s">
        <v>1142</v>
      </c>
      <c r="V300" s="187" t="s">
        <v>1120</v>
      </c>
    </row>
    <row r="301" s="4" customFormat="1" ht="130" customHeight="1" spans="1:22">
      <c r="A301" s="38">
        <v>8</v>
      </c>
      <c r="B301" s="43" t="s">
        <v>1143</v>
      </c>
      <c r="C301" s="43" t="s">
        <v>1144</v>
      </c>
      <c r="D301" s="38" t="s">
        <v>65</v>
      </c>
      <c r="E301" s="38" t="s">
        <v>376</v>
      </c>
      <c r="F301" s="57">
        <v>44864</v>
      </c>
      <c r="G301" s="57">
        <v>45076</v>
      </c>
      <c r="H301" s="38" t="s">
        <v>190</v>
      </c>
      <c r="I301" s="41" t="s">
        <v>1118</v>
      </c>
      <c r="J301" s="38" t="s">
        <v>211</v>
      </c>
      <c r="K301" s="38" t="s">
        <v>190</v>
      </c>
      <c r="L301" s="38" t="s">
        <v>823</v>
      </c>
      <c r="M301" s="41">
        <v>45</v>
      </c>
      <c r="N301" s="41">
        <v>45</v>
      </c>
      <c r="O301" s="41"/>
      <c r="P301" s="41"/>
      <c r="Q301" s="38">
        <v>120</v>
      </c>
      <c r="R301" s="38">
        <v>420</v>
      </c>
      <c r="S301" s="38">
        <v>72</v>
      </c>
      <c r="T301" s="38">
        <v>288</v>
      </c>
      <c r="U301" s="82" t="s">
        <v>1145</v>
      </c>
      <c r="V301" s="187" t="s">
        <v>1120</v>
      </c>
    </row>
    <row r="302" s="4" customFormat="1" ht="132" customHeight="1" spans="1:22">
      <c r="A302" s="38">
        <v>9</v>
      </c>
      <c r="B302" s="43" t="s">
        <v>1146</v>
      </c>
      <c r="C302" s="43" t="s">
        <v>1147</v>
      </c>
      <c r="D302" s="38" t="s">
        <v>65</v>
      </c>
      <c r="E302" s="38" t="s">
        <v>376</v>
      </c>
      <c r="F302" s="57">
        <v>44864</v>
      </c>
      <c r="G302" s="57">
        <v>45076</v>
      </c>
      <c r="H302" s="38" t="s">
        <v>190</v>
      </c>
      <c r="I302" s="41" t="s">
        <v>1118</v>
      </c>
      <c r="J302" s="38" t="s">
        <v>211</v>
      </c>
      <c r="K302" s="38" t="s">
        <v>190</v>
      </c>
      <c r="L302" s="38" t="s">
        <v>818</v>
      </c>
      <c r="M302" s="41">
        <v>15</v>
      </c>
      <c r="N302" s="41">
        <v>15</v>
      </c>
      <c r="O302" s="41"/>
      <c r="P302" s="41"/>
      <c r="Q302" s="38">
        <v>284</v>
      </c>
      <c r="R302" s="38">
        <v>757</v>
      </c>
      <c r="S302" s="38">
        <v>103</v>
      </c>
      <c r="T302" s="38">
        <v>284</v>
      </c>
      <c r="U302" s="82" t="s">
        <v>1148</v>
      </c>
      <c r="V302" s="187" t="s">
        <v>1120</v>
      </c>
    </row>
    <row r="303" s="4" customFormat="1" ht="143" customHeight="1" spans="1:22">
      <c r="A303" s="38">
        <v>10</v>
      </c>
      <c r="B303" s="43" t="s">
        <v>1149</v>
      </c>
      <c r="C303" s="43" t="s">
        <v>1150</v>
      </c>
      <c r="D303" s="38" t="s">
        <v>65</v>
      </c>
      <c r="E303" s="38" t="s">
        <v>281</v>
      </c>
      <c r="F303" s="57">
        <v>44835</v>
      </c>
      <c r="G303" s="57">
        <v>45017</v>
      </c>
      <c r="H303" s="38" t="s">
        <v>240</v>
      </c>
      <c r="I303" s="41" t="s">
        <v>1118</v>
      </c>
      <c r="J303" s="38" t="s">
        <v>211</v>
      </c>
      <c r="K303" s="38" t="s">
        <v>240</v>
      </c>
      <c r="L303" s="38" t="s">
        <v>1021</v>
      </c>
      <c r="M303" s="41">
        <v>60</v>
      </c>
      <c r="N303" s="41">
        <v>60</v>
      </c>
      <c r="O303" s="41"/>
      <c r="P303" s="41"/>
      <c r="Q303" s="65">
        <v>72</v>
      </c>
      <c r="R303" s="65">
        <v>232</v>
      </c>
      <c r="S303" s="65">
        <v>17</v>
      </c>
      <c r="T303" s="65">
        <v>53</v>
      </c>
      <c r="U303" s="82" t="s">
        <v>1151</v>
      </c>
      <c r="V303" s="187" t="s">
        <v>1120</v>
      </c>
    </row>
    <row r="304" s="4" customFormat="1" ht="158" customHeight="1" spans="1:22">
      <c r="A304" s="38">
        <v>11</v>
      </c>
      <c r="B304" s="44" t="s">
        <v>1152</v>
      </c>
      <c r="C304" s="43" t="s">
        <v>1153</v>
      </c>
      <c r="D304" s="38" t="s">
        <v>65</v>
      </c>
      <c r="E304" s="72" t="s">
        <v>245</v>
      </c>
      <c r="F304" s="108">
        <v>2023.02</v>
      </c>
      <c r="G304" s="108">
        <v>2023.1</v>
      </c>
      <c r="H304" s="38" t="s">
        <v>67</v>
      </c>
      <c r="I304" s="41" t="s">
        <v>1118</v>
      </c>
      <c r="J304" s="38" t="s">
        <v>211</v>
      </c>
      <c r="K304" s="38" t="s">
        <v>67</v>
      </c>
      <c r="L304" s="38" t="s">
        <v>440</v>
      </c>
      <c r="M304" s="41">
        <v>55</v>
      </c>
      <c r="N304" s="41">
        <v>55</v>
      </c>
      <c r="O304" s="41"/>
      <c r="P304" s="41"/>
      <c r="Q304" s="38">
        <v>86</v>
      </c>
      <c r="R304" s="38">
        <v>230</v>
      </c>
      <c r="S304" s="38">
        <v>83</v>
      </c>
      <c r="T304" s="38">
        <v>224</v>
      </c>
      <c r="U304" s="82" t="s">
        <v>1154</v>
      </c>
      <c r="V304" s="187" t="s">
        <v>1120</v>
      </c>
    </row>
    <row r="305" s="4" customFormat="1" ht="118" customHeight="1" spans="1:22">
      <c r="A305" s="38">
        <v>12</v>
      </c>
      <c r="B305" s="44" t="s">
        <v>1155</v>
      </c>
      <c r="C305" s="43" t="s">
        <v>1156</v>
      </c>
      <c r="D305" s="38" t="s">
        <v>65</v>
      </c>
      <c r="E305" s="72" t="s">
        <v>245</v>
      </c>
      <c r="F305" s="108">
        <v>2023.02</v>
      </c>
      <c r="G305" s="108">
        <v>2023.1</v>
      </c>
      <c r="H305" s="38" t="s">
        <v>67</v>
      </c>
      <c r="I305" s="41" t="s">
        <v>1118</v>
      </c>
      <c r="J305" s="38" t="s">
        <v>211</v>
      </c>
      <c r="K305" s="38" t="s">
        <v>67</v>
      </c>
      <c r="L305" s="38" t="s">
        <v>440</v>
      </c>
      <c r="M305" s="41">
        <v>15</v>
      </c>
      <c r="N305" s="41">
        <v>15</v>
      </c>
      <c r="O305" s="41"/>
      <c r="P305" s="41"/>
      <c r="Q305" s="38">
        <v>86</v>
      </c>
      <c r="R305" s="38">
        <v>230</v>
      </c>
      <c r="S305" s="38">
        <v>83</v>
      </c>
      <c r="T305" s="38">
        <v>224</v>
      </c>
      <c r="U305" s="82" t="s">
        <v>1154</v>
      </c>
      <c r="V305" s="187" t="s">
        <v>1120</v>
      </c>
    </row>
    <row r="306" s="15" customFormat="1" ht="123" customHeight="1" spans="1:22">
      <c r="A306" s="38">
        <v>13</v>
      </c>
      <c r="B306" s="43" t="s">
        <v>1157</v>
      </c>
      <c r="C306" s="82" t="s">
        <v>1158</v>
      </c>
      <c r="D306" s="38" t="s">
        <v>65</v>
      </c>
      <c r="E306" s="38" t="s">
        <v>317</v>
      </c>
      <c r="F306" s="57">
        <v>44927</v>
      </c>
      <c r="G306" s="57">
        <v>45200</v>
      </c>
      <c r="H306" s="38" t="s">
        <v>67</v>
      </c>
      <c r="I306" s="38" t="s">
        <v>461</v>
      </c>
      <c r="J306" s="38" t="s">
        <v>211</v>
      </c>
      <c r="K306" s="38" t="s">
        <v>67</v>
      </c>
      <c r="L306" s="38" t="s">
        <v>440</v>
      </c>
      <c r="M306" s="65">
        <v>200</v>
      </c>
      <c r="N306" s="65"/>
      <c r="O306" s="65">
        <v>180</v>
      </c>
      <c r="P306" s="65">
        <v>20</v>
      </c>
      <c r="Q306" s="65">
        <v>40</v>
      </c>
      <c r="R306" s="65">
        <v>131</v>
      </c>
      <c r="S306" s="65">
        <v>10</v>
      </c>
      <c r="T306" s="65">
        <v>37</v>
      </c>
      <c r="U306" s="82" t="s">
        <v>1159</v>
      </c>
      <c r="V306" s="187" t="s">
        <v>1120</v>
      </c>
    </row>
    <row r="307" s="4" customFormat="1" ht="113" customHeight="1" spans="1:22">
      <c r="A307" s="38">
        <v>14</v>
      </c>
      <c r="B307" s="43" t="s">
        <v>1160</v>
      </c>
      <c r="C307" s="43" t="s">
        <v>1161</v>
      </c>
      <c r="D307" s="38" t="s">
        <v>65</v>
      </c>
      <c r="E307" s="38" t="s">
        <v>355</v>
      </c>
      <c r="F307" s="57">
        <v>44986</v>
      </c>
      <c r="G307" s="57">
        <v>45078</v>
      </c>
      <c r="H307" s="38" t="s">
        <v>240</v>
      </c>
      <c r="I307" s="38" t="s">
        <v>1118</v>
      </c>
      <c r="J307" s="38" t="s">
        <v>211</v>
      </c>
      <c r="K307" s="38" t="s">
        <v>240</v>
      </c>
      <c r="L307" s="38" t="s">
        <v>1162</v>
      </c>
      <c r="M307" s="65">
        <v>65</v>
      </c>
      <c r="N307" s="65">
        <v>65</v>
      </c>
      <c r="O307" s="65"/>
      <c r="P307" s="65"/>
      <c r="Q307" s="65">
        <v>187</v>
      </c>
      <c r="R307" s="65">
        <v>517</v>
      </c>
      <c r="S307" s="65">
        <v>64</v>
      </c>
      <c r="T307" s="65">
        <v>177</v>
      </c>
      <c r="U307" s="82" t="s">
        <v>1163</v>
      </c>
      <c r="V307" s="187" t="s">
        <v>1120</v>
      </c>
    </row>
    <row r="308" s="3" customFormat="1" ht="60" customHeight="1" spans="1:22">
      <c r="A308" s="34" t="s">
        <v>43</v>
      </c>
      <c r="B308" s="30">
        <v>1</v>
      </c>
      <c r="C308" s="34"/>
      <c r="D308" s="30"/>
      <c r="E308" s="30"/>
      <c r="F308" s="35"/>
      <c r="G308" s="35"/>
      <c r="H308" s="30"/>
      <c r="I308" s="30"/>
      <c r="J308" s="30"/>
      <c r="K308" s="30"/>
      <c r="L308" s="30"/>
      <c r="M308" s="30">
        <f>SUM(N308:P308)</f>
        <v>300</v>
      </c>
      <c r="N308" s="30">
        <f t="shared" ref="N308:P308" si="33">SUM(N309:N309)</f>
        <v>300</v>
      </c>
      <c r="O308" s="30">
        <f t="shared" si="33"/>
        <v>0</v>
      </c>
      <c r="P308" s="30">
        <f t="shared" si="33"/>
        <v>0</v>
      </c>
      <c r="Q308" s="30">
        <f t="shared" ref="N308:T308" si="34">SUM(Q309:Q309)</f>
        <v>960</v>
      </c>
      <c r="R308" s="30">
        <f t="shared" si="34"/>
        <v>960</v>
      </c>
      <c r="S308" s="30">
        <f t="shared" si="34"/>
        <v>960</v>
      </c>
      <c r="T308" s="30">
        <f t="shared" si="34"/>
        <v>960</v>
      </c>
      <c r="U308" s="82"/>
      <c r="V308" s="82"/>
    </row>
    <row r="309" s="4" customFormat="1" ht="90" customHeight="1" spans="1:22">
      <c r="A309" s="41">
        <v>1</v>
      </c>
      <c r="B309" s="82" t="s">
        <v>1164</v>
      </c>
      <c r="C309" s="39" t="s">
        <v>1165</v>
      </c>
      <c r="D309" s="38" t="s">
        <v>173</v>
      </c>
      <c r="E309" s="38" t="s">
        <v>98</v>
      </c>
      <c r="F309" s="57">
        <v>44927</v>
      </c>
      <c r="G309" s="57">
        <v>45291</v>
      </c>
      <c r="H309" s="38" t="s">
        <v>596</v>
      </c>
      <c r="I309" s="38" t="s">
        <v>596</v>
      </c>
      <c r="J309" s="38" t="s">
        <v>69</v>
      </c>
      <c r="K309" s="41" t="s">
        <v>100</v>
      </c>
      <c r="L309" s="41" t="s">
        <v>235</v>
      </c>
      <c r="M309" s="41">
        <v>300</v>
      </c>
      <c r="N309" s="41">
        <v>300</v>
      </c>
      <c r="O309" s="41"/>
      <c r="P309" s="41"/>
      <c r="Q309" s="38">
        <v>960</v>
      </c>
      <c r="R309" s="38">
        <v>960</v>
      </c>
      <c r="S309" s="38">
        <v>960</v>
      </c>
      <c r="T309" s="38">
        <v>960</v>
      </c>
      <c r="U309" s="82" t="s">
        <v>1166</v>
      </c>
      <c r="V309" s="82" t="s">
        <v>1167</v>
      </c>
    </row>
    <row r="310" s="4" customFormat="1" ht="90" customHeight="1" spans="1:22">
      <c r="A310" s="34" t="s">
        <v>44</v>
      </c>
      <c r="B310" s="30">
        <v>3</v>
      </c>
      <c r="C310" s="34"/>
      <c r="D310" s="30"/>
      <c r="E310" s="30"/>
      <c r="F310" s="35"/>
      <c r="G310" s="35"/>
      <c r="H310" s="30"/>
      <c r="I310" s="30"/>
      <c r="J310" s="30"/>
      <c r="K310" s="30"/>
      <c r="L310" s="30"/>
      <c r="M310" s="30">
        <f>SUM(N310:P310)</f>
        <v>9452</v>
      </c>
      <c r="N310" s="30">
        <f t="shared" ref="N310:T310" si="35">SUM(N311:N313)</f>
        <v>0</v>
      </c>
      <c r="O310" s="30">
        <f t="shared" si="35"/>
        <v>9452</v>
      </c>
      <c r="P310" s="30">
        <f t="shared" si="35"/>
        <v>0</v>
      </c>
      <c r="Q310" s="30">
        <f t="shared" si="35"/>
        <v>0</v>
      </c>
      <c r="R310" s="30">
        <f t="shared" si="35"/>
        <v>16007</v>
      </c>
      <c r="S310" s="30">
        <f t="shared" si="35"/>
        <v>0</v>
      </c>
      <c r="T310" s="30">
        <f t="shared" si="35"/>
        <v>10843</v>
      </c>
      <c r="U310" s="38"/>
      <c r="V310" s="38"/>
    </row>
    <row r="311" s="4" customFormat="1" ht="90" customHeight="1" spans="1:22">
      <c r="A311" s="41">
        <v>1</v>
      </c>
      <c r="B311" s="43" t="s">
        <v>1168</v>
      </c>
      <c r="C311" s="43" t="s">
        <v>1169</v>
      </c>
      <c r="D311" s="38" t="s">
        <v>173</v>
      </c>
      <c r="E311" s="38" t="s">
        <v>98</v>
      </c>
      <c r="F311" s="57">
        <v>44927</v>
      </c>
      <c r="G311" s="57">
        <v>45291</v>
      </c>
      <c r="H311" s="38" t="s">
        <v>1170</v>
      </c>
      <c r="I311" s="38" t="s">
        <v>1170</v>
      </c>
      <c r="J311" s="38" t="s">
        <v>69</v>
      </c>
      <c r="K311" s="41" t="s">
        <v>100</v>
      </c>
      <c r="L311" s="41" t="s">
        <v>235</v>
      </c>
      <c r="M311" s="41">
        <v>4339</v>
      </c>
      <c r="N311" s="41"/>
      <c r="O311" s="130">
        <v>4339</v>
      </c>
      <c r="P311" s="65"/>
      <c r="Q311" s="65"/>
      <c r="R311" s="65">
        <v>9952</v>
      </c>
      <c r="S311" s="65"/>
      <c r="T311" s="65">
        <v>4788</v>
      </c>
      <c r="U311" s="82" t="s">
        <v>1171</v>
      </c>
      <c r="V311" s="82" t="s">
        <v>1171</v>
      </c>
    </row>
    <row r="312" s="4" customFormat="1" ht="90" customHeight="1" spans="1:22">
      <c r="A312" s="41">
        <v>2</v>
      </c>
      <c r="B312" s="43" t="s">
        <v>1172</v>
      </c>
      <c r="C312" s="43" t="s">
        <v>1173</v>
      </c>
      <c r="D312" s="38" t="s">
        <v>173</v>
      </c>
      <c r="E312" s="38" t="s">
        <v>98</v>
      </c>
      <c r="F312" s="57">
        <v>44927</v>
      </c>
      <c r="G312" s="57">
        <v>45291</v>
      </c>
      <c r="H312" s="38" t="s">
        <v>1170</v>
      </c>
      <c r="I312" s="38" t="s">
        <v>1170</v>
      </c>
      <c r="J312" s="38" t="s">
        <v>69</v>
      </c>
      <c r="K312" s="41" t="s">
        <v>100</v>
      </c>
      <c r="L312" s="41" t="s">
        <v>235</v>
      </c>
      <c r="M312" s="41">
        <v>2214</v>
      </c>
      <c r="N312" s="41"/>
      <c r="O312" s="130">
        <v>2214</v>
      </c>
      <c r="P312" s="65"/>
      <c r="Q312" s="65"/>
      <c r="R312" s="65">
        <v>3156</v>
      </c>
      <c r="S312" s="65"/>
      <c r="T312" s="65">
        <v>3156</v>
      </c>
      <c r="U312" s="82" t="s">
        <v>1173</v>
      </c>
      <c r="V312" s="82" t="s">
        <v>1174</v>
      </c>
    </row>
    <row r="313" s="4" customFormat="1" ht="90" customHeight="1" spans="1:22">
      <c r="A313" s="41">
        <v>3</v>
      </c>
      <c r="B313" s="43" t="s">
        <v>1175</v>
      </c>
      <c r="C313" s="43" t="s">
        <v>1176</v>
      </c>
      <c r="D313" s="38" t="s">
        <v>173</v>
      </c>
      <c r="E313" s="38" t="s">
        <v>98</v>
      </c>
      <c r="F313" s="57">
        <v>44927</v>
      </c>
      <c r="G313" s="57">
        <v>45291</v>
      </c>
      <c r="H313" s="38" t="s">
        <v>1170</v>
      </c>
      <c r="I313" s="38" t="s">
        <v>1170</v>
      </c>
      <c r="J313" s="38" t="s">
        <v>69</v>
      </c>
      <c r="K313" s="41" t="s">
        <v>100</v>
      </c>
      <c r="L313" s="41" t="s">
        <v>235</v>
      </c>
      <c r="M313" s="41">
        <v>2899</v>
      </c>
      <c r="N313" s="41"/>
      <c r="O313" s="130">
        <v>2899</v>
      </c>
      <c r="P313" s="65"/>
      <c r="Q313" s="65"/>
      <c r="R313" s="65">
        <v>2899</v>
      </c>
      <c r="S313" s="65"/>
      <c r="T313" s="65">
        <v>2899</v>
      </c>
      <c r="U313" s="82" t="s">
        <v>1176</v>
      </c>
      <c r="V313" s="82" t="s">
        <v>1177</v>
      </c>
    </row>
    <row r="314" s="4" customFormat="1" ht="90" customHeight="1" spans="1:22">
      <c r="A314" s="34" t="s">
        <v>45</v>
      </c>
      <c r="B314" s="30">
        <v>3</v>
      </c>
      <c r="C314" s="34"/>
      <c r="D314" s="30"/>
      <c r="E314" s="30"/>
      <c r="F314" s="35"/>
      <c r="G314" s="35"/>
      <c r="H314" s="30"/>
      <c r="I314" s="30"/>
      <c r="J314" s="30"/>
      <c r="K314" s="30"/>
      <c r="L314" s="30"/>
      <c r="M314" s="30">
        <f>SUM(N314:P314)</f>
        <v>6350</v>
      </c>
      <c r="N314" s="30">
        <f t="shared" ref="N314:P314" si="36">SUM(N315:N317)</f>
        <v>0</v>
      </c>
      <c r="O314" s="30">
        <f t="shared" si="36"/>
        <v>6350</v>
      </c>
      <c r="P314" s="30">
        <f t="shared" si="36"/>
        <v>0</v>
      </c>
      <c r="Q314" s="30">
        <f t="shared" ref="N314:T314" si="37">SUM(Q315:Q317)</f>
        <v>0</v>
      </c>
      <c r="R314" s="30">
        <f t="shared" si="37"/>
        <v>151724</v>
      </c>
      <c r="S314" s="30">
        <f t="shared" si="37"/>
        <v>0</v>
      </c>
      <c r="T314" s="30">
        <f t="shared" si="37"/>
        <v>151724</v>
      </c>
      <c r="U314" s="38"/>
      <c r="V314" s="38"/>
    </row>
    <row r="315" s="4" customFormat="1" ht="90" customHeight="1" spans="1:22">
      <c r="A315" s="41">
        <v>1</v>
      </c>
      <c r="B315" s="43" t="s">
        <v>1178</v>
      </c>
      <c r="C315" s="43" t="s">
        <v>1179</v>
      </c>
      <c r="D315" s="38" t="s">
        <v>173</v>
      </c>
      <c r="E315" s="38" t="s">
        <v>98</v>
      </c>
      <c r="F315" s="57">
        <v>44927</v>
      </c>
      <c r="G315" s="57">
        <v>45291</v>
      </c>
      <c r="H315" s="38" t="s">
        <v>1180</v>
      </c>
      <c r="I315" s="38" t="s">
        <v>1180</v>
      </c>
      <c r="J315" s="38" t="s">
        <v>69</v>
      </c>
      <c r="K315" s="41" t="s">
        <v>100</v>
      </c>
      <c r="L315" s="41" t="s">
        <v>235</v>
      </c>
      <c r="M315" s="41">
        <v>5300</v>
      </c>
      <c r="N315" s="41"/>
      <c r="O315" s="130">
        <v>5300</v>
      </c>
      <c r="P315" s="41"/>
      <c r="Q315" s="65"/>
      <c r="R315" s="65">
        <v>25600</v>
      </c>
      <c r="S315" s="65"/>
      <c r="T315" s="65">
        <v>25600</v>
      </c>
      <c r="U315" s="38" t="s">
        <v>1179</v>
      </c>
      <c r="V315" s="38" t="s">
        <v>1181</v>
      </c>
    </row>
    <row r="316" s="4" customFormat="1" ht="90" customHeight="1" spans="1:22">
      <c r="A316" s="41">
        <v>2</v>
      </c>
      <c r="B316" s="43" t="s">
        <v>1182</v>
      </c>
      <c r="C316" s="43" t="s">
        <v>1183</v>
      </c>
      <c r="D316" s="38" t="s">
        <v>173</v>
      </c>
      <c r="E316" s="38" t="s">
        <v>98</v>
      </c>
      <c r="F316" s="57">
        <v>44927</v>
      </c>
      <c r="G316" s="57">
        <v>45291</v>
      </c>
      <c r="H316" s="38" t="s">
        <v>1180</v>
      </c>
      <c r="I316" s="38" t="s">
        <v>1180</v>
      </c>
      <c r="J316" s="38" t="s">
        <v>69</v>
      </c>
      <c r="K316" s="41" t="s">
        <v>100</v>
      </c>
      <c r="L316" s="41" t="s">
        <v>235</v>
      </c>
      <c r="M316" s="41">
        <v>450</v>
      </c>
      <c r="N316" s="41"/>
      <c r="O316" s="130">
        <v>450</v>
      </c>
      <c r="P316" s="41"/>
      <c r="Q316" s="65"/>
      <c r="R316" s="65">
        <v>63062</v>
      </c>
      <c r="S316" s="65"/>
      <c r="T316" s="65">
        <v>63062</v>
      </c>
      <c r="U316" s="38" t="s">
        <v>1184</v>
      </c>
      <c r="V316" s="38" t="s">
        <v>1184</v>
      </c>
    </row>
    <row r="317" s="4" customFormat="1" ht="90" customHeight="1" spans="1:22">
      <c r="A317" s="41">
        <v>3</v>
      </c>
      <c r="B317" s="43" t="s">
        <v>1185</v>
      </c>
      <c r="C317" s="43" t="s">
        <v>1186</v>
      </c>
      <c r="D317" s="38" t="s">
        <v>173</v>
      </c>
      <c r="E317" s="38" t="s">
        <v>98</v>
      </c>
      <c r="F317" s="57">
        <v>44927</v>
      </c>
      <c r="G317" s="57">
        <v>45291</v>
      </c>
      <c r="H317" s="38" t="s">
        <v>1180</v>
      </c>
      <c r="I317" s="38" t="s">
        <v>1180</v>
      </c>
      <c r="J317" s="38" t="s">
        <v>69</v>
      </c>
      <c r="K317" s="41" t="s">
        <v>100</v>
      </c>
      <c r="L317" s="41" t="s">
        <v>235</v>
      </c>
      <c r="M317" s="41">
        <v>600</v>
      </c>
      <c r="N317" s="41"/>
      <c r="O317" s="130">
        <v>600</v>
      </c>
      <c r="P317" s="41"/>
      <c r="Q317" s="65"/>
      <c r="R317" s="65">
        <v>63062</v>
      </c>
      <c r="S317" s="65"/>
      <c r="T317" s="65">
        <v>63062</v>
      </c>
      <c r="U317" s="38" t="s">
        <v>1187</v>
      </c>
      <c r="V317" s="38" t="s">
        <v>1187</v>
      </c>
    </row>
    <row r="318" s="3" customFormat="1" ht="60" customHeight="1" spans="1:22">
      <c r="A318" s="34" t="s">
        <v>46</v>
      </c>
      <c r="B318" s="30">
        <v>2</v>
      </c>
      <c r="C318" s="34"/>
      <c r="D318" s="30"/>
      <c r="E318" s="30"/>
      <c r="F318" s="35"/>
      <c r="G318" s="35"/>
      <c r="H318" s="30"/>
      <c r="I318" s="30"/>
      <c r="J318" s="30"/>
      <c r="K318" s="30"/>
      <c r="L318" s="30"/>
      <c r="M318" s="30">
        <f>SUM(N318:P318)</f>
        <v>650</v>
      </c>
      <c r="N318" s="30">
        <f t="shared" ref="N318:P318" si="38">SUM(N319:N320)</f>
        <v>350</v>
      </c>
      <c r="O318" s="30">
        <f t="shared" si="38"/>
        <v>300</v>
      </c>
      <c r="P318" s="30">
        <f t="shared" si="38"/>
        <v>0</v>
      </c>
      <c r="Q318" s="30">
        <f t="shared" ref="N318:T318" si="39">SUM(Q319:Q320)</f>
        <v>0</v>
      </c>
      <c r="R318" s="30">
        <f t="shared" si="39"/>
        <v>0</v>
      </c>
      <c r="S318" s="30">
        <f t="shared" si="39"/>
        <v>0</v>
      </c>
      <c r="T318" s="30">
        <f t="shared" si="39"/>
        <v>0</v>
      </c>
      <c r="U318" s="82"/>
      <c r="V318" s="82"/>
    </row>
    <row r="319" s="4" customFormat="1" ht="176" customHeight="1" spans="1:22">
      <c r="A319" s="41">
        <v>1</v>
      </c>
      <c r="B319" s="210" t="s">
        <v>1188</v>
      </c>
      <c r="C319" s="43" t="s">
        <v>1189</v>
      </c>
      <c r="D319" s="38" t="s">
        <v>65</v>
      </c>
      <c r="E319" s="38" t="s">
        <v>143</v>
      </c>
      <c r="F319" s="57">
        <v>44958</v>
      </c>
      <c r="G319" s="57">
        <v>45137</v>
      </c>
      <c r="H319" s="38" t="s">
        <v>234</v>
      </c>
      <c r="I319" s="38" t="s">
        <v>1190</v>
      </c>
      <c r="J319" s="38" t="s">
        <v>69</v>
      </c>
      <c r="K319" s="38" t="s">
        <v>1191</v>
      </c>
      <c r="L319" s="38" t="s">
        <v>1192</v>
      </c>
      <c r="M319" s="41">
        <v>500</v>
      </c>
      <c r="N319" s="41">
        <v>200</v>
      </c>
      <c r="O319" s="41">
        <v>300</v>
      </c>
      <c r="P319" s="41"/>
      <c r="Q319" s="65" t="s">
        <v>1193</v>
      </c>
      <c r="R319" s="65" t="s">
        <v>1194</v>
      </c>
      <c r="S319" s="65"/>
      <c r="T319" s="65"/>
      <c r="U319" s="82" t="s">
        <v>1195</v>
      </c>
      <c r="V319" s="82" t="s">
        <v>1196</v>
      </c>
    </row>
    <row r="320" s="4" customFormat="1" ht="167" customHeight="1" spans="1:22">
      <c r="A320" s="41">
        <v>2</v>
      </c>
      <c r="B320" s="210" t="s">
        <v>1197</v>
      </c>
      <c r="C320" s="43" t="s">
        <v>1198</v>
      </c>
      <c r="D320" s="38" t="s">
        <v>65</v>
      </c>
      <c r="E320" s="38" t="s">
        <v>143</v>
      </c>
      <c r="F320" s="57">
        <v>44958</v>
      </c>
      <c r="G320" s="57">
        <v>45137</v>
      </c>
      <c r="H320" s="38" t="s">
        <v>234</v>
      </c>
      <c r="I320" s="38" t="s">
        <v>596</v>
      </c>
      <c r="J320" s="38" t="s">
        <v>69</v>
      </c>
      <c r="K320" s="38" t="s">
        <v>1199</v>
      </c>
      <c r="L320" s="38"/>
      <c r="M320" s="41">
        <v>150</v>
      </c>
      <c r="N320" s="41">
        <v>150</v>
      </c>
      <c r="O320" s="41"/>
      <c r="P320" s="41"/>
      <c r="Q320" s="65" t="s">
        <v>1200</v>
      </c>
      <c r="R320" s="65" t="s">
        <v>1201</v>
      </c>
      <c r="S320" s="65"/>
      <c r="T320" s="65"/>
      <c r="U320" s="82" t="s">
        <v>1202</v>
      </c>
      <c r="V320" s="82" t="s">
        <v>1203</v>
      </c>
    </row>
    <row r="321" s="3" customFormat="1" ht="60" customHeight="1" spans="1:22">
      <c r="A321" s="34" t="s">
        <v>47</v>
      </c>
      <c r="B321" s="30">
        <v>1</v>
      </c>
      <c r="C321" s="34"/>
      <c r="D321" s="30"/>
      <c r="E321" s="30"/>
      <c r="F321" s="35"/>
      <c r="G321" s="35"/>
      <c r="H321" s="30"/>
      <c r="I321" s="30"/>
      <c r="J321" s="30"/>
      <c r="K321" s="30"/>
      <c r="L321" s="30"/>
      <c r="M321" s="30">
        <f>SUM(N321:P321)</f>
        <v>400</v>
      </c>
      <c r="N321" s="30">
        <f t="shared" ref="N321:P321" si="40">SUM(N322:N322)</f>
        <v>400</v>
      </c>
      <c r="O321" s="30">
        <f t="shared" si="40"/>
        <v>0</v>
      </c>
      <c r="P321" s="30">
        <f t="shared" si="40"/>
        <v>0</v>
      </c>
      <c r="Q321" s="30">
        <f t="shared" ref="O321:T321" si="41">Q322</f>
        <v>0</v>
      </c>
      <c r="R321" s="30">
        <f t="shared" si="41"/>
        <v>0</v>
      </c>
      <c r="S321" s="30">
        <f t="shared" si="41"/>
        <v>0</v>
      </c>
      <c r="T321" s="30">
        <f t="shared" si="41"/>
        <v>0</v>
      </c>
      <c r="U321" s="82"/>
      <c r="V321" s="82"/>
    </row>
    <row r="322" s="4" customFormat="1" ht="90" customHeight="1" spans="1:22">
      <c r="A322" s="38">
        <v>1</v>
      </c>
      <c r="B322" s="43" t="s">
        <v>1204</v>
      </c>
      <c r="C322" s="82" t="s">
        <v>1205</v>
      </c>
      <c r="D322" s="38" t="s">
        <v>65</v>
      </c>
      <c r="E322" s="38" t="s">
        <v>98</v>
      </c>
      <c r="F322" s="49">
        <v>44927</v>
      </c>
      <c r="G322" s="49">
        <v>45291</v>
      </c>
      <c r="H322" s="38" t="s">
        <v>596</v>
      </c>
      <c r="I322" s="38" t="s">
        <v>596</v>
      </c>
      <c r="J322" s="38" t="s">
        <v>69</v>
      </c>
      <c r="K322" s="38" t="s">
        <v>100</v>
      </c>
      <c r="L322" s="38"/>
      <c r="M322" s="41">
        <v>400</v>
      </c>
      <c r="N322" s="41">
        <v>400</v>
      </c>
      <c r="O322" s="41"/>
      <c r="P322" s="41"/>
      <c r="Q322" s="65"/>
      <c r="R322" s="65"/>
      <c r="S322" s="65"/>
      <c r="T322" s="65"/>
      <c r="U322" s="81" t="s">
        <v>1206</v>
      </c>
      <c r="V322" s="81" t="s">
        <v>1206</v>
      </c>
    </row>
  </sheetData>
  <autoFilter xmlns:etc="http://www.wps.cn/officeDocument/2017/etCustomData" ref="A4:V322" etc:filterBottomFollowUsedRange="0">
    <extLst/>
  </autoFilter>
  <mergeCells count="25">
    <mergeCell ref="A1:V1"/>
    <mergeCell ref="K2:L2"/>
    <mergeCell ref="M2:P2"/>
    <mergeCell ref="Q2:T2"/>
    <mergeCell ref="S3:T3"/>
    <mergeCell ref="A2:A4"/>
    <mergeCell ref="B2:B4"/>
    <mergeCell ref="C2:C4"/>
    <mergeCell ref="D2:D4"/>
    <mergeCell ref="E2:E4"/>
    <mergeCell ref="F2:F4"/>
    <mergeCell ref="G2:G4"/>
    <mergeCell ref="H2:H4"/>
    <mergeCell ref="I2:I4"/>
    <mergeCell ref="J2:J4"/>
    <mergeCell ref="K3:K4"/>
    <mergeCell ref="L3:L4"/>
    <mergeCell ref="M3:M4"/>
    <mergeCell ref="N3:N4"/>
    <mergeCell ref="O3:O4"/>
    <mergeCell ref="P3:P4"/>
    <mergeCell ref="Q3:Q4"/>
    <mergeCell ref="R3:R4"/>
    <mergeCell ref="U2:U4"/>
    <mergeCell ref="V2:V4"/>
  </mergeCells>
  <conditionalFormatting sqref="B140">
    <cfRule type="duplicateValues" dxfId="0" priority="5"/>
  </conditionalFormatting>
  <dataValidations count="3">
    <dataValidation type="list" allowBlank="1" showInputMessage="1" showErrorMessage="1" sqref="D76 D78 D98 D162 D185 D190">
      <formula1>"新建,改扩建"</formula1>
    </dataValidation>
    <dataValidation allowBlank="1" showInputMessage="1" showErrorMessage="1" sqref="B108 L108:T108 B111 L111:T111"/>
    <dataValidation type="list" allowBlank="1" showInputMessage="1" showErrorMessage="1" sqref="D191">
      <formula1>"新建,改扩建,改建"</formula1>
    </dataValidation>
  </dataValidations>
  <pageMargins left="0.393055555555556" right="0.393055555555556" top="0.590277777777778" bottom="0.472222222222222" header="0.5" footer="0.236111111111111"/>
  <pageSetup paperSize="8" scale="4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约定</cp:lastModifiedBy>
  <dcterms:created xsi:type="dcterms:W3CDTF">2022-10-19T11:42:00Z</dcterms:created>
  <dcterms:modified xsi:type="dcterms:W3CDTF">2025-05-07T03:00:08Z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575E8D5470324D29A6A8D83811DF6508</vt:lpwstr>
  </property>
  <property fmtid="{D5CDD505-2E9C-101B-9397-08002B2CF9AE}" pid="3" name="KSOProductBuildVer">
    <vt:lpwstr>2052-12.1.0.20784</vt:lpwstr>
  </property>
</Properties>
</file>